
<file path=[Content_Types].xml><?xml version="1.0" encoding="utf-8"?>
<Types xmlns="http://schemas.openxmlformats.org/package/2006/content-types">
  <Override PartName="/xl/activeX/activeX4.bin" ContentType="application/vnd.ms-office.activeX"/>
  <Override PartName="/xl/activeX/activeX295.bin" ContentType="application/vnd.ms-office.activeX"/>
  <Override PartName="/xl/activeX/activeX311.bin" ContentType="application/vnd.ms-office.activeX"/>
  <Override PartName="/xl/activeX/activeX542.xml" ContentType="application/vnd.ms-office.activeX+xml"/>
  <Override PartName="/xl/activeX/activeX32.bin" ContentType="application/vnd.ms-office.activeX"/>
  <Override PartName="/xl/activeX/activeX77.xml" ContentType="application/vnd.ms-office.activeX+xml"/>
  <Override PartName="/xl/activeX/activeX481.bin" ContentType="application/vnd.ms-office.activeX"/>
  <Override PartName="/xl/activeX/activeX718.bin" ContentType="application/vnd.ms-office.activeX"/>
  <Override PartName="/xl/activeX/activeX226.bin" ContentType="application/vnd.ms-office.activeX"/>
  <Override PartName="/xl/activeX/activeX412.bin" ContentType="application/vnd.ms-office.activeX"/>
  <Override PartName="/xl/activeX/activeX457.xml" ContentType="application/vnd.ms-office.activeX+xml"/>
  <Override PartName="/xl/activeX/activeX643.xml" ContentType="application/vnd.ms-office.activeX+xml"/>
  <Default Extension="xml" ContentType="application/xml"/>
  <Override PartName="/xl/activeX/activeX151.xml" ContentType="application/vnd.ms-office.activeX+xml"/>
  <Override PartName="/xl/activeX/activeX396.bin" ContentType="application/vnd.ms-office.activeX"/>
  <Override PartName="/xl/activeX/activeX582.bin" ContentType="application/vnd.ms-office.activeX"/>
  <Override PartName="/xl/activeX/activeX327.bin" ContentType="application/vnd.ms-office.activeX"/>
  <Override PartName="/xl/activeX/activeX513.bin" ContentType="application/vnd.ms-office.activeX"/>
  <Override PartName="/xl/activeX/activeX558.xml" ContentType="application/vnd.ms-office.activeX+xml"/>
  <Override PartName="/xl/activeX/activeX744.xml" ContentType="application/vnd.ms-office.activeX+xml"/>
  <Override PartName="/xl/activeX/activeX48.bin" ContentType="application/vnd.ms-office.activeX"/>
  <Override PartName="/xl/activeX/activeX252.xml" ContentType="application/vnd.ms-office.activeX+xml"/>
  <Override PartName="/xl/activeX/activeX497.bin" ContentType="application/vnd.ms-office.activeX"/>
  <Override PartName="/xl/activeX/activeX683.bin" ContentType="application/vnd.ms-office.activeX"/>
  <Override PartName="/xl/activeX/activeX191.bin" ContentType="application/vnd.ms-office.activeX"/>
  <Override PartName="/xl/activeX/activeX428.bin" ContentType="application/vnd.ms-office.activeX"/>
  <Override PartName="/xl/activeX/activeX659.xml" ContentType="application/vnd.ms-office.activeX+xml"/>
  <Default Extension="png" ContentType="image/png"/>
  <Override PartName="/xl/activeX/activeX167.xml" ContentType="application/vnd.ms-office.activeX+xml"/>
  <Override PartName="/xl/activeX/activeX598.bin" ContentType="application/vnd.ms-office.activeX"/>
  <Override PartName="/xl/activeX/activeX614.bin" ContentType="application/vnd.ms-office.activeX"/>
  <Override PartName="/xl/activeX/activeX1.bin" ContentType="application/vnd.ms-office.activeX"/>
  <Override PartName="/xl/activeX/activeX49.xml" ContentType="application/vnd.ms-office.activeX+xml"/>
  <Override PartName="/xl/activeX/activeX122.bin" ContentType="application/vnd.ms-office.activeX"/>
  <Override PartName="/xl/activeX/activeX353.xml" ContentType="application/vnd.ms-office.activeX+xml"/>
  <Override PartName="/xl/activeX/activeX453.bin" ContentType="application/vnd.ms-office.activeX"/>
  <Override PartName="/xl/activeX/activeX684.xml" ContentType="application/vnd.ms-office.activeX+xml"/>
  <Override PartName="/xl/activeX/activeX74.xml" ContentType="application/vnd.ms-office.activeX+xml"/>
  <Override PartName="/xl/activeX/activeX192.xml" ContentType="application/vnd.ms-office.activeX+xml"/>
  <Override PartName="/xl/activeX/activeX292.bin" ContentType="application/vnd.ms-office.activeX"/>
  <Override PartName="/xl/activeX/activeX429.xml" ContentType="application/vnd.ms-office.activeX+xml"/>
  <Override PartName="/xl/activeX/activeX529.bin" ContentType="application/vnd.ms-office.activeX"/>
  <Override PartName="/xl/activeX/activeX615.xml" ContentType="application/vnd.ms-office.activeX+xml"/>
  <Override PartName="/xl/activeX/activeX2.xml" ContentType="application/vnd.ms-office.activeX+xml"/>
  <Override PartName="/xl/activeX/activeX123.xml" ContentType="application/vnd.ms-office.activeX+xml"/>
  <Override PartName="/xl/activeX/activeX223.bin" ContentType="application/vnd.ms-office.activeX"/>
  <Override PartName="/xl/activeX/activeX268.xml" ContentType="application/vnd.ms-office.activeX+xml"/>
  <Override PartName="/xl/activeX/activeX368.bin" ContentType="application/vnd.ms-office.activeX"/>
  <Override PartName="/xl/activeX/activeX454.xml" ContentType="application/vnd.ms-office.activeX+xml"/>
  <Override PartName="/xl/activeX/activeX599.xml" ContentType="application/vnd.ms-office.activeX+xml"/>
  <Override PartName="/xl/activeX/activeX699.bin" ContentType="application/vnd.ms-office.activeX"/>
  <Override PartName="/xl/activeX/activeX715.bin" ContentType="application/vnd.ms-office.activeX"/>
  <Override PartName="/xl/activeX/activeX89.bin" ContentType="application/vnd.ms-office.activeX"/>
  <Override PartName="/xl/activeX/activeX293.xml" ContentType="application/vnd.ms-office.activeX+xml"/>
  <Override PartName="/xl/activeX/activeX393.bin" ContentType="application/vnd.ms-office.activeX"/>
  <Override PartName="/xl/activeX/activeX554.bin" ContentType="application/vnd.ms-office.activeX"/>
  <Override PartName="/xl/activeX/activeX640.xml" ContentType="application/vnd.ms-office.activeX+xml"/>
  <Override PartName="/xl/activeX/activeX740.bin" ContentType="application/vnd.ms-office.activeX"/>
  <Override PartName="/xl/activeX/activeX30.xml" ContentType="application/vnd.ms-office.activeX+xml"/>
  <Override PartName="/xl/activeX/activeX138.bin" ContentType="application/vnd.ms-office.activeX"/>
  <Override PartName="/xl/activeX/activeX369.xml" ContentType="application/vnd.ms-office.activeX+xml"/>
  <Override PartName="/xl/activeX/activeX716.xml" ContentType="application/vnd.ms-office.activeX+xml"/>
  <Override PartName="/xl/activeX/activeX224.xml" ContentType="application/vnd.ms-office.activeX+xml"/>
  <Override PartName="/xl/activeX/activeX324.bin" ContentType="application/vnd.ms-office.activeX"/>
  <Override PartName="/xl/activeX/activeX410.xml" ContentType="application/vnd.ms-office.activeX+xml"/>
  <Override PartName="/xl/activeX/activeX469.bin" ContentType="application/vnd.ms-office.activeX"/>
  <Override PartName="/xl/activeX/activeX555.xml" ContentType="application/vnd.ms-office.activeX+xml"/>
  <Override PartName="/xl/activeX/activeX655.bin" ContentType="application/vnd.ms-office.activeX"/>
  <Override PartName="/xl/activeX/activeX45.bin" ContentType="application/vnd.ms-office.activeX"/>
  <Override PartName="/xl/activeX/activeX163.bin" ContentType="application/vnd.ms-office.activeX"/>
  <Override PartName="/xl/activeX/activeX394.xml" ContentType="application/vnd.ms-office.activeX+xml"/>
  <Override PartName="/xl/activeX/activeX494.bin" ContentType="application/vnd.ms-office.activeX"/>
  <Override PartName="/xl/activeX/activeX510.bin" ContentType="application/vnd.ms-office.activeX"/>
  <Override PartName="/xl/activeX/activeX741.xml" ContentType="application/vnd.ms-office.activeX+xml"/>
  <Override PartName="/xl/activeX/activeX139.xml" ContentType="application/vnd.ms-office.activeX+xml"/>
  <Override PartName="/xl/activeX/activeX239.bin" ContentType="application/vnd.ms-office.activeX"/>
  <Override PartName="/xl/activeX/activeX580.xml" ContentType="application/vnd.ms-office.activeX+xml"/>
  <Override PartName="/xl/activeX/activeX680.bin" ContentType="application/vnd.ms-office.activeX"/>
  <Override PartName="/xl/activeX/activeX70.bin" ContentType="application/vnd.ms-office.activeX"/>
  <Override PartName="/xl/activeX/activeX325.xml" ContentType="application/vnd.ms-office.activeX+xml"/>
  <Override PartName="/xl/activeX/activeX425.bin" ContentType="application/vnd.ms-office.activeX"/>
  <Override PartName="/xl/activeX/activeX511.xml" ContentType="application/vnd.ms-office.activeX+xml"/>
  <Override PartName="/xl/activeX/activeX611.bin" ContentType="application/vnd.ms-office.activeX"/>
  <Override PartName="/xl/activeX/activeX656.xml" ContentType="application/vnd.ms-office.activeX+xml"/>
  <Override PartName="/xl/activeX/activeX756.bin" ContentType="application/vnd.ms-office.activeX"/>
  <Override PartName="/xl/activeX/activeX46.xml" ContentType="application/vnd.ms-office.activeX+xml"/>
  <Override PartName="/xl/activeX/activeX164.xml" ContentType="application/vnd.ms-office.activeX+xml"/>
  <Override PartName="/xl/activeX/activeX264.bin" ContentType="application/vnd.ms-office.activeX"/>
  <Override PartName="/xl/activeX/activeX350.xml" ContentType="application/vnd.ms-office.activeX+xml"/>
  <Override PartName="/xl/activeX/activeX450.bin" ContentType="application/vnd.ms-office.activeX"/>
  <Override PartName="/xl/activeX/activeX495.xml" ContentType="application/vnd.ms-office.activeX+xml"/>
  <Override PartName="/xl/activeX/activeX595.bin" ContentType="application/vnd.ms-office.activeX"/>
  <Override PartName="/xl/activeX/activeX681.xml" ContentType="application/vnd.ms-office.activeX+xml"/>
  <Override PartName="/xl/activeX/activeX426.xml" ContentType="application/vnd.ms-office.activeX+xml"/>
  <Override PartName="/xl/activeX/activeX526.bin" ContentType="application/vnd.ms-office.activeX"/>
  <Override PartName="/xl/activeX/activeX757.xml" ContentType="application/vnd.ms-office.activeX+xml"/>
  <Override PartName="/xl/activeX/activeX71.xml" ContentType="application/vnd.ms-office.activeX+xml"/>
  <Override PartName="/xl/activeX/activeX179.bin" ContentType="application/vnd.ms-office.activeX"/>
  <Override PartName="/xl/activeX/activeX265.xml" ContentType="application/vnd.ms-office.activeX+xml"/>
  <Override PartName="/xl/activeX/activeX365.bin" ContentType="application/vnd.ms-office.activeX"/>
  <Override PartName="/xl/activeX/activeX596.xml" ContentType="application/vnd.ms-office.activeX+xml"/>
  <Override PartName="/xl/activeX/activeX612.xml" ContentType="application/vnd.ms-office.activeX+xml"/>
  <Override PartName="/xl/activeX/activeX712.bin" ContentType="application/vnd.ms-office.activeX"/>
  <Override PartName="/xl/activeX/activeX120.xml" ContentType="application/vnd.ms-office.activeX+xml"/>
  <Override PartName="/xl/activeX/activeX220.bin" ContentType="application/vnd.ms-office.activeX"/>
  <Override PartName="/xl/activeX/activeX451.xml" ContentType="application/vnd.ms-office.activeX+xml"/>
  <Override PartName="/xl/activeX/activeX551.bin" ContentType="application/vnd.ms-office.activeX"/>
  <Override PartName="/xl/activeX/activeX696.bin" ContentType="application/vnd.ms-office.activeX"/>
  <Override PartName="/xl/activeX/activeX86.bin" ContentType="application/vnd.ms-office.activeX"/>
  <Override PartName="/xl/activeX/activeX290.xml" ContentType="application/vnd.ms-office.activeX+xml"/>
  <Override PartName="/xl/activeX/activeX390.bin" ContentType="application/vnd.ms-office.activeX"/>
  <Override PartName="/xl/activeX/activeX527.xml" ContentType="application/vnd.ms-office.activeX+xml"/>
  <Override PartName="/xl/activeX/activeX627.bin" ContentType="application/vnd.ms-office.activeX"/>
  <Override PartName="/xl/activeX/activeX713.xml" ContentType="application/vnd.ms-office.activeX+xml"/>
  <Override PartName="/xl/activeX/activeX17.bin" ContentType="application/vnd.ms-office.activeX"/>
  <Override PartName="/xl/activeX/activeX135.bin" ContentType="application/vnd.ms-office.activeX"/>
  <Override PartName="/xl/activeX/activeX221.xml" ContentType="application/vnd.ms-office.activeX+xml"/>
  <Override PartName="/xl/activeX/activeX321.bin" ContentType="application/vnd.ms-office.activeX"/>
  <Override PartName="/xl/activeX/activeX366.xml" ContentType="application/vnd.ms-office.activeX+xml"/>
  <Override PartName="/xl/activeX/activeX466.bin" ContentType="application/vnd.ms-office.activeX"/>
  <Override PartName="/xl/activeX/activeX552.xml" ContentType="application/vnd.ms-office.activeX+xml"/>
  <Override PartName="/xl/activeX/activeX697.xml" ContentType="application/vnd.ms-office.activeX+xml"/>
  <Override PartName="/xl/activeX/activeX87.xml" ContentType="application/vnd.ms-office.activeX+xml"/>
  <Override PartName="/xl/activeX/activeX160.bin" ContentType="application/vnd.ms-office.activeX"/>
  <Override PartName="/xl/activeX/activeX391.xml" ContentType="application/vnd.ms-office.activeX+xml"/>
  <Override PartName="/xl/activeX/activeX652.bin" ContentType="application/vnd.ms-office.activeX"/>
  <Override PartName="/xl/activeX/activeX42.bin" ContentType="application/vnd.ms-office.activeX"/>
  <Override PartName="/xl/activeX/activeX136.xml" ContentType="application/vnd.ms-office.activeX+xml"/>
  <Override PartName="/xl/activeX/activeX491.bin" ContentType="application/vnd.ms-office.activeX"/>
  <Override PartName="/xl/activeX/activeX628.xml" ContentType="application/vnd.ms-office.activeX+xml"/>
  <Override PartName="/xl/activeX/activeX728.bin" ContentType="application/vnd.ms-office.activeX"/>
  <Override PartName="/xl/activeX/activeX18.xml" ContentType="application/vnd.ms-office.activeX+xml"/>
  <Override PartName="/xl/activeX/activeX236.bin" ContentType="application/vnd.ms-office.activeX"/>
  <Override PartName="/xl/activeX/activeX322.xml" ContentType="application/vnd.ms-office.activeX+xml"/>
  <Override PartName="/xl/activeX/activeX422.bin" ContentType="application/vnd.ms-office.activeX"/>
  <Override PartName="/xl/activeX/activeX467.xml" ContentType="application/vnd.ms-office.activeX+xml"/>
  <Override PartName="/xl/activeX/activeX567.bin" ContentType="application/vnd.ms-office.activeX"/>
  <Override PartName="/xl/activeX/activeX653.xml" ContentType="application/vnd.ms-office.activeX+xml"/>
  <Override PartName="/xl/activeX/activeX753.bin" ContentType="application/vnd.ms-office.activeX"/>
  <Override PartName="/xl/activeX/activeX43.xml" ContentType="application/vnd.ms-office.activeX+xml"/>
  <Override PartName="/xl/activeX/activeX161.xml" ContentType="application/vnd.ms-office.activeX+xml"/>
  <Override PartName="/xl/activeX/activeX261.bin" ContentType="application/vnd.ms-office.activeX"/>
  <Override PartName="/xl/activeX/activeX492.xml" ContentType="application/vnd.ms-office.activeX+xml"/>
  <Override PartName="/xl/activeX/activeX592.bin" ContentType="application/vnd.ms-office.activeX"/>
  <Override PartName="/xl/activeX/activeX729.xml" ContentType="application/vnd.ms-office.activeX+xml"/>
  <Override PartName="/xl/drawings/drawing1.xml" ContentType="application/vnd.openxmlformats-officedocument.drawing+xml"/>
  <Override PartName="/xl/activeX/activeX237.xml" ContentType="application/vnd.ms-office.activeX+xml"/>
  <Override PartName="/xl/activeX/activeX337.bin" ContentType="application/vnd.ms-office.activeX"/>
  <Override PartName="/xl/activeX/activeX568.xml" ContentType="application/vnd.ms-office.activeX+xml"/>
  <Override PartName="/xl/activeX/activeX668.bin" ContentType="application/vnd.ms-office.activeX"/>
  <Override PartName="/xl/activeX/activeX176.bin" ContentType="application/vnd.ms-office.activeX"/>
  <Override PartName="/xl/activeX/activeX423.xml" ContentType="application/vnd.ms-office.activeX+xml"/>
  <Override PartName="/xl/activeX/activeX523.bin" ContentType="application/vnd.ms-office.activeX"/>
  <Override PartName="/xl/activeX/activeX754.xml" ContentType="application/vnd.ms-office.activeX+xml"/>
  <Override PartName="/xl/activeX/activeX58.bin" ContentType="application/vnd.ms-office.activeX"/>
  <Override PartName="/xl/activeX/activeX262.xml" ContentType="application/vnd.ms-office.activeX+xml"/>
  <Override PartName="/xl/activeX/activeX362.bin" ContentType="application/vnd.ms-office.activeX"/>
  <Override PartName="/xl/activeX/activeX593.xml" ContentType="application/vnd.ms-office.activeX+xml"/>
  <Override PartName="/xl/activeX/activeX693.bin" ContentType="application/vnd.ms-office.activeX"/>
  <Override PartName="/xl/activeX/activeX83.bin" ContentType="application/vnd.ms-office.activeX"/>
  <Override PartName="/xl/activeX/activeX107.bin" ContentType="application/vnd.ms-office.activeX"/>
  <Override PartName="/xl/activeX/activeX338.xml" ContentType="application/vnd.ms-office.activeX+xml"/>
  <Override PartName="/xl/activeX/activeX438.bin" ContentType="application/vnd.ms-office.activeX"/>
  <Override PartName="/xl/activeX/activeX524.xml" ContentType="application/vnd.ms-office.activeX+xml"/>
  <Override PartName="/xl/activeX/activeX669.xml" ContentType="application/vnd.ms-office.activeX+xml"/>
  <Override PartName="/xl/activeX/activeX769.bin" ContentType="application/vnd.ms-office.activeX"/>
  <Override PartName="/xl/activeX/activeX59.xml" ContentType="application/vnd.ms-office.activeX+xml"/>
  <Override PartName="/xl/activeX/activeX132.bin" ContentType="application/vnd.ms-office.activeX"/>
  <Override PartName="/xl/activeX/activeX177.xml" ContentType="application/vnd.ms-office.activeX+xml"/>
  <Override PartName="/xl/activeX/activeX277.bin" ContentType="application/vnd.ms-office.activeX"/>
  <Override PartName="/xl/activeX/activeX363.xml" ContentType="application/vnd.ms-office.activeX+xml"/>
  <Override PartName="/xl/activeX/activeX624.bin" ContentType="application/vnd.ms-office.activeX"/>
  <Override PartName="/xl/activeX/activeX710.xml" ContentType="application/vnd.ms-office.activeX+xml"/>
  <Override PartName="/xl/activeX/activeX14.bin" ContentType="application/vnd.ms-office.activeX"/>
  <Override PartName="/xl/activeX/activeX108.xml" ContentType="application/vnd.ms-office.activeX+xml"/>
  <Override PartName="/xl/activeX/activeX208.bin" ContentType="application/vnd.ms-office.activeX"/>
  <Override PartName="/xl/activeX/activeX463.bin" ContentType="application/vnd.ms-office.activeX"/>
  <Override PartName="/xl/activeX/activeX694.xml" ContentType="application/vnd.ms-office.activeX+xml"/>
  <Override PartName="/xl/activeX/activeX84.xml" ContentType="application/vnd.ms-office.activeX+xml"/>
  <Override PartName="/xl/activeX/activeX278.xml" ContentType="application/vnd.ms-office.activeX+xml"/>
  <Override PartName="/xl/activeX/activeX439.xml" ContentType="application/vnd.ms-office.activeX+xml"/>
  <Override PartName="/xl/activeX/activeX539.bin" ContentType="application/vnd.ms-office.activeX"/>
  <Override PartName="/xl/activeX/activeX625.xml" ContentType="application/vnd.ms-office.activeX+xml"/>
  <Override PartName="/xl/activeX/activeX725.bin" ContentType="application/vnd.ms-office.activeX"/>
  <Override PartName="/xl/activeX/activeX15.xml" ContentType="application/vnd.ms-office.activeX+xml"/>
  <Override PartName="/xl/activeX/activeX133.xml" ContentType="application/vnd.ms-office.activeX+xml"/>
  <Override PartName="/xl/activeX/activeX233.bin" ContentType="application/vnd.ms-office.activeX"/>
  <Override PartName="/xl/activeX/activeX378.bin" ContentType="application/vnd.ms-office.activeX"/>
  <Override PartName="/xl/activeX/activeX464.xml" ContentType="application/vnd.ms-office.activeX+xml"/>
  <Override PartName="/xl/activeX/activeX564.bin" ContentType="application/vnd.ms-office.activeX"/>
  <Override PartName="/xl/activeX/activeX99.bin" ContentType="application/vnd.ms-office.activeX"/>
  <Override PartName="/xl/activeX/activeX209.xml" ContentType="application/vnd.ms-office.activeX+xml"/>
  <Override PartName="/xl/activeX/activeX309.bin" ContentType="application/vnd.ms-office.activeX"/>
  <Override PartName="/xl/activeX/activeX650.xml" ContentType="application/vnd.ms-office.activeX+xml"/>
  <Override PartName="/xl/activeX/activeX750.bin" ContentType="application/vnd.ms-office.activeX"/>
  <Override PartName="/xl/activeX/activeX40.xml" ContentType="application/vnd.ms-office.activeX+xml"/>
  <Override PartName="/xl/activeX/activeX148.bin" ContentType="application/vnd.ms-office.activeX"/>
  <Override PartName="/xl/activeX/activeX379.xml" ContentType="application/vnd.ms-office.activeX+xml"/>
  <Override PartName="/xl/activeX/activeX479.bin" ContentType="application/vnd.ms-office.activeX"/>
  <Override PartName="/xl/activeX/activeX726.xml" ContentType="application/vnd.ms-office.activeX+xml"/>
  <Override PartName="/xl/activeX/activeX234.xml" ContentType="application/vnd.ms-office.activeX+xml"/>
  <Override PartName="/xl/activeX/activeX334.bin" ContentType="application/vnd.ms-office.activeX"/>
  <Override PartName="/xl/activeX/activeX420.xml" ContentType="application/vnd.ms-office.activeX+xml"/>
  <Override PartName="/xl/activeX/activeX520.bin" ContentType="application/vnd.ms-office.activeX"/>
  <Override PartName="/xl/activeX/activeX565.xml" ContentType="application/vnd.ms-office.activeX+xml"/>
  <Override PartName="/xl/activeX/activeX665.bin" ContentType="application/vnd.ms-office.activeX"/>
  <Override PartName="/xl/activeX/activeX751.xml" ContentType="application/vnd.ms-office.activeX+xml"/>
  <Override PartName="/xl/activeX/activeX55.bin" ContentType="application/vnd.ms-office.activeX"/>
  <Override PartName="/xl/activeX/activeX173.bin" ContentType="application/vnd.ms-office.activeX"/>
  <Override PartName="/xl/activeX/activeX590.xml" ContentType="application/vnd.ms-office.activeX+xml"/>
  <Override PartName="/xl/activeX/activeX690.bin" ContentType="application/vnd.ms-office.activeX"/>
  <Override PartName="/xl/activeX/activeX104.bin" ContentType="application/vnd.ms-office.activeX"/>
  <Override PartName="/xl/activeX/activeX149.xml" ContentType="application/vnd.ms-office.activeX+xml"/>
  <Override PartName="/xl/activeX/activeX249.bin" ContentType="application/vnd.ms-office.activeX"/>
  <Override PartName="/xl/activeX/activeX335.xml" ContentType="application/vnd.ms-office.activeX+xml"/>
  <Override PartName="/xl/activeX/activeX435.bin" ContentType="application/vnd.ms-office.activeX"/>
  <Override PartName="/xl/activeX/activeX666.xml" ContentType="application/vnd.ms-office.activeX+xml"/>
  <Override PartName="/xl/activeX/activeX80.bin" ContentType="application/vnd.ms-office.activeX"/>
  <Override PartName="/xl/activeX/activeX174.xml" ContentType="application/vnd.ms-office.activeX+xml"/>
  <Override PartName="/xl/activeX/activeX274.bin" ContentType="application/vnd.ms-office.activeX"/>
  <Override PartName="/xl/activeX/activeX521.xml" ContentType="application/vnd.ms-office.activeX+xml"/>
  <Override PartName="/xl/activeX/activeX621.bin" ContentType="application/vnd.ms-office.activeX"/>
  <Override PartName="/xl/activeX/activeX766.bin" ContentType="application/vnd.ms-office.activeX"/>
  <Override PartName="/xl/activeX/activeX11.bin" ContentType="application/vnd.ms-office.activeX"/>
  <Override PartName="/xl/activeX/activeX56.xml" ContentType="application/vnd.ms-office.activeX+xml"/>
  <Override PartName="/xl/activeX/activeX360.xml" ContentType="application/vnd.ms-office.activeX+xml"/>
  <Override PartName="/xl/activeX/activeX460.bin" ContentType="application/vnd.ms-office.activeX"/>
  <Override PartName="/xl/activeX/activeX691.xml" ContentType="application/vnd.ms-office.activeX+xml"/>
  <Override PartName="/xl/activeX/activeX81.xml" ContentType="application/vnd.ms-office.activeX+xml"/>
  <Override PartName="/xl/activeX/activeX105.xml" ContentType="application/vnd.ms-office.activeX+xml"/>
  <Override PartName="/xl/activeX/activeX205.bin" ContentType="application/vnd.ms-office.activeX"/>
  <Override PartName="/xl/activeX/activeX436.xml" ContentType="application/vnd.ms-office.activeX+xml"/>
  <Override PartName="/xl/activeX/activeX536.bin" ContentType="application/vnd.ms-office.activeX"/>
  <Override PartName="/xl/activeX/activeX622.xml" ContentType="application/vnd.ms-office.activeX+xml"/>
  <Override PartName="/xl/activeX/activeX767.xml" ContentType="application/vnd.ms-office.activeX+xml"/>
  <Override PartName="/xl/activeX/activeX130.xml" ContentType="application/vnd.ms-office.activeX+xml"/>
  <Override PartName="/xl/activeX/activeX189.bin" ContentType="application/vnd.ms-office.activeX"/>
  <Override PartName="/xl/activeX/activeX230.bin" ContentType="application/vnd.ms-office.activeX"/>
  <Override PartName="/xl/activeX/activeX275.xml" ContentType="application/vnd.ms-office.activeX+xml"/>
  <Override PartName="/xl/activeX/activeX375.bin" ContentType="application/vnd.ms-office.activeX"/>
  <Override PartName="/xl/activeX/activeX461.xml" ContentType="application/vnd.ms-office.activeX+xml"/>
  <Override PartName="/xl/activeX/activeX722.bin" ContentType="application/vnd.ms-office.activeX"/>
  <Override PartName="/xl/activeX/activeX12.xml" ContentType="application/vnd.ms-office.activeX+xml"/>
  <Override PartName="/xl/activeX/activeX206.xml" ContentType="application/vnd.ms-office.activeX+xml"/>
  <Override PartName="/xl/activeX/activeX561.bin" ContentType="application/vnd.ms-office.activeX"/>
  <Override PartName="/xl/activeX/activeX96.bin" ContentType="application/vnd.ms-office.activeX"/>
  <Override PartName="/xl/activeX/activeX306.bin" ContentType="application/vnd.ms-office.activeX"/>
  <Override PartName="/xl/activeX/activeX537.xml" ContentType="application/vnd.ms-office.activeX+xml"/>
  <Override PartName="/xl/activeX/activeX637.bin" ContentType="application/vnd.ms-office.activeX"/>
  <Override PartName="/xl/activeX/activeX723.xml" ContentType="application/vnd.ms-office.activeX+xml"/>
  <Override PartName="/xl/activeX/activeX27.bin" ContentType="application/vnd.ms-office.activeX"/>
  <Override PartName="/xl/activeX/activeX145.bin" ContentType="application/vnd.ms-office.activeX"/>
  <Override PartName="/xl/activeX/activeX231.xml" ContentType="application/vnd.ms-office.activeX+xml"/>
  <Override PartName="/xl/activeX/activeX331.bin" ContentType="application/vnd.ms-office.activeX"/>
  <Override PartName="/xl/activeX/activeX376.xml" ContentType="application/vnd.ms-office.activeX+xml"/>
  <Override PartName="/xl/activeX/activeX476.bin" ContentType="application/vnd.ms-office.activeX"/>
  <Override PartName="/xl/activeX/activeX562.xml" ContentType="application/vnd.ms-office.activeX+xml"/>
  <Override PartName="/xl/activeX/activeX662.bin" ContentType="application/vnd.ms-office.activeX"/>
  <Override PartName="/xl/activeX/activeX97.xml" ContentType="application/vnd.ms-office.activeX+xml"/>
  <Override PartName="/xl/activeX/activeX170.bin" ContentType="application/vnd.ms-office.activeX"/>
  <Override PartName="/xl/activeX/activeX307.xml" ContentType="application/vnd.ms-office.activeX+xml"/>
  <Override PartName="/xl/activeX/activeX407.bin" ContentType="application/vnd.ms-office.activeX"/>
  <Override PartName="/xl/activeX/activeX638.xml" ContentType="application/vnd.ms-office.activeX+xml"/>
  <Override PartName="/xl/activeX/activeX52.bin" ContentType="application/vnd.ms-office.activeX"/>
  <Override PartName="/xl/activeX/activeX146.xml" ContentType="application/vnd.ms-office.activeX+xml"/>
  <Override PartName="/xl/activeX/activeX246.bin" ContentType="application/vnd.ms-office.activeX"/>
  <Override PartName="/xl/activeX/activeX477.xml" ContentType="application/vnd.ms-office.activeX+xml"/>
  <Override PartName="/xl/activeX/activeX738.bin" ContentType="application/vnd.ms-office.activeX"/>
  <Override PartName="/xl/activeX/activeX28.xml" ContentType="application/vnd.ms-office.activeX+xml"/>
  <Override PartName="/xl/activeX/activeX101.bin" ContentType="application/vnd.ms-office.activeX"/>
  <Override PartName="/xl/activeX/activeX332.xml" ContentType="application/vnd.ms-office.activeX+xml"/>
  <Override PartName="/xl/activeX/activeX432.bin" ContentType="application/vnd.ms-office.activeX"/>
  <Override PartName="/xl/activeX/activeX577.bin" ContentType="application/vnd.ms-office.activeX"/>
  <Override PartName="/xl/activeX/activeX663.xml" ContentType="application/vnd.ms-office.activeX+xml"/>
  <Override PartName="/xl/activeX/activeX763.bin" ContentType="application/vnd.ms-office.activeX"/>
  <Override PartName="/xl/activeX/activeX53.xml" ContentType="application/vnd.ms-office.activeX+xml"/>
  <Override PartName="/xl/activeX/activeX171.xml" ContentType="application/vnd.ms-office.activeX+xml"/>
  <Override PartName="/xl/activeX/activeX271.bin" ContentType="application/vnd.ms-office.activeX"/>
  <Override PartName="/xl/activeX/activeX408.xml" ContentType="application/vnd.ms-office.activeX+xml"/>
  <Override PartName="/xl/activeX/activeX508.bin" ContentType="application/vnd.ms-office.activeX"/>
  <Override PartName="/xl/activeX/activeX739.xml" ContentType="application/vnd.ms-office.activeX+xml"/>
  <Override PartName="/xl/activeX/activeX102.xml" ContentType="application/vnd.ms-office.activeX+xml"/>
  <Override PartName="/xl/activeX/activeX202.bin" ContentType="application/vnd.ms-office.activeX"/>
  <Override PartName="/xl/activeX/activeX247.xml" ContentType="application/vnd.ms-office.activeX+xml"/>
  <Override PartName="/xl/activeX/activeX347.bin" ContentType="application/vnd.ms-office.activeX"/>
  <Override PartName="/xl/activeX/activeX433.xml" ContentType="application/vnd.ms-office.activeX+xml"/>
  <Override PartName="/xl/activeX/activeX578.xml" ContentType="application/vnd.ms-office.activeX+xml"/>
  <Override PartName="/xl/activeX/activeX678.bin" ContentType="application/vnd.ms-office.activeX"/>
  <Override PartName="/xl/activeX/activeX68.bin" ContentType="application/vnd.ms-office.activeX"/>
  <Override PartName="/xl/activeX/activeX186.bin" ContentType="application/vnd.ms-office.activeX"/>
  <Override PartName="/xl/activeX/activeX272.xml" ContentType="application/vnd.ms-office.activeX+xml"/>
  <Override PartName="/xl/activeX/activeX533.bin" ContentType="application/vnd.ms-office.activeX"/>
  <Override PartName="/xl/activeX/activeX764.xml" ContentType="application/vnd.ms-office.activeX+xml"/>
  <Override PartName="/xl/activeX/activeX372.bin" ContentType="application/vnd.ms-office.activeX"/>
  <Override PartName="/xl/activeX/activeX509.xml" ContentType="application/vnd.ms-office.activeX+xml"/>
  <Override PartName="/xl/activeX/activeX609.bin" ContentType="application/vnd.ms-office.activeX"/>
  <Override PartName="/xl/activeX/activeX93.bin" ContentType="application/vnd.ms-office.activeX"/>
  <Override PartName="/xl/activeX/activeX117.bin" ContentType="application/vnd.ms-office.activeX"/>
  <Override PartName="/xl/activeX/activeX203.xml" ContentType="application/vnd.ms-office.activeX+xml"/>
  <Override PartName="/xl/activeX/activeX303.bin" ContentType="application/vnd.ms-office.activeX"/>
  <Override PartName="/xl/activeX/activeX348.xml" ContentType="application/vnd.ms-office.activeX+xml"/>
  <Override PartName="/xl/activeX/activeX448.bin" ContentType="application/vnd.ms-office.activeX"/>
  <Override PartName="/xl/activeX/activeX534.xml" ContentType="application/vnd.ms-office.activeX+xml"/>
  <Override PartName="/xl/activeX/activeX634.bin" ContentType="application/vnd.ms-office.activeX"/>
  <Override PartName="/xl/activeX/activeX679.xml" ContentType="application/vnd.ms-office.activeX+xml"/>
  <Override PartName="/xl/activeX/activeX779.bin" ContentType="application/vnd.ms-office.activeX"/>
  <Override PartName="/xl/activeX/activeX69.xml" ContentType="application/vnd.ms-office.activeX+xml"/>
  <Override PartName="/xl/activeX/activeX142.bin" ContentType="application/vnd.ms-office.activeX"/>
  <Override PartName="/xl/activeX/activeX187.xml" ContentType="application/vnd.ms-office.activeX+xml"/>
  <Override PartName="/xl/activeX/activeX287.bin" ContentType="application/vnd.ms-office.activeX"/>
  <Override PartName="/xl/activeX/activeX373.xml" ContentType="application/vnd.ms-office.activeX+xml"/>
  <Override PartName="/xl/activeX/activeX473.bin" ContentType="application/vnd.ms-office.activeX"/>
  <Override PartName="/xl/activeX/activeX720.xml" ContentType="application/vnd.ms-office.activeX+xml"/>
  <Override PartName="/xl/activeX/activeX24.bin" ContentType="application/vnd.ms-office.activeX"/>
  <Override PartName="/xl/activeX/activeX118.xml" ContentType="application/vnd.ms-office.activeX+xml"/>
  <Override PartName="/xl/activeX/activeX218.bin" ContentType="application/vnd.ms-office.activeX"/>
  <Override PartName="/xl/activeX/activeX449.xml" ContentType="application/vnd.ms-office.activeX+xml"/>
  <Override PartName="/xl/activeX/activeX549.bin" ContentType="application/vnd.ms-office.activeX"/>
  <Override PartName="/xl/worksheets/sheet6.xml" ContentType="application/vnd.openxmlformats-officedocument.spreadsheetml.worksheet+xml"/>
  <Override PartName="/xl/activeX/activeX94.xml" ContentType="application/vnd.ms-office.activeX+xml"/>
  <Override PartName="/xl/activeX/activeX288.xml" ContentType="application/vnd.ms-office.activeX+xml"/>
  <Override PartName="/xl/activeX/activeX304.xml" ContentType="application/vnd.ms-office.activeX+xml"/>
  <Override PartName="/xl/activeX/activeX388.bin" ContentType="application/vnd.ms-office.activeX"/>
  <Override PartName="/xl/activeX/activeX404.bin" ContentType="application/vnd.ms-office.activeX"/>
  <Override PartName="/xl/activeX/activeX635.xml" ContentType="application/vnd.ms-office.activeX+xml"/>
  <Override PartName="/xl/activeX/activeX735.bin" ContentType="application/vnd.ms-office.activeX"/>
  <Override PartName="/xl/activeX/activeX25.xml" ContentType="application/vnd.ms-office.activeX+xml"/>
  <Override PartName="/xl/activeX/activeX143.xml" ContentType="application/vnd.ms-office.activeX+xml"/>
  <Override PartName="/xl/activeX/activeX243.bin" ContentType="application/vnd.ms-office.activeX"/>
  <Override PartName="/xl/activeX/activeX474.xml" ContentType="application/vnd.ms-office.activeX+xml"/>
  <Override PartName="/xl/activeX/activeX574.bin" ContentType="application/vnd.ms-office.activeX"/>
  <Override PartName="/xl/activeX/activeX660.xml" ContentType="application/vnd.ms-office.activeX+xml"/>
  <Override PartName="/xl/activeX/activeX760.bin" ContentType="application/vnd.ms-office.activeX"/>
  <Override PartName="/xl/activeX/activeX219.xml" ContentType="application/vnd.ms-office.activeX+xml"/>
  <Override PartName="/xl/activeX/activeX319.bin" ContentType="application/vnd.ms-office.activeX"/>
  <Override PartName="/xl/activeX/activeX405.xml" ContentType="application/vnd.ms-office.activeX+xml"/>
  <Override PartName="/xl/activeX/activeX505.bin" ContentType="application/vnd.ms-office.activeX"/>
  <Override PartName="/xl/activeX/activeX736.xml" ContentType="application/vnd.ms-office.activeX+xml"/>
  <Override PartName="/xl/activeX/activeX50.xml" ContentType="application/vnd.ms-office.activeX+xml"/>
  <Override PartName="/xl/activeX/activeX158.bin" ContentType="application/vnd.ms-office.activeX"/>
  <Override PartName="/xl/activeX/activeX244.xml" ContentType="application/vnd.ms-office.activeX+xml"/>
  <Override PartName="/xl/activeX/activeX344.bin" ContentType="application/vnd.ms-office.activeX"/>
  <Override PartName="/xl/activeX/activeX389.xml" ContentType="application/vnd.ms-office.activeX+xml"/>
  <Override PartName="/xl/activeX/activeX489.bin" ContentType="application/vnd.ms-office.activeX"/>
  <Override PartName="/xl/activeX/activeX575.xml" ContentType="application/vnd.ms-office.activeX+xml"/>
  <Override PartName="/xl/activeX/activeX183.bin" ContentType="application/vnd.ms-office.activeX"/>
  <Override PartName="/xl/activeX/activeX430.xml" ContentType="application/vnd.ms-office.activeX+xml"/>
  <Override PartName="/xl/activeX/activeX530.bin" ContentType="application/vnd.ms-office.activeX"/>
  <Override PartName="/xl/activeX/activeX675.bin" ContentType="application/vnd.ms-office.activeX"/>
  <Override PartName="/xl/activeX/activeX761.xml" ContentType="application/vnd.ms-office.activeX+xml"/>
  <Override PartName="/xl/activeX/activeX65.bin" ContentType="application/vnd.ms-office.activeX"/>
  <Override PartName="/xl/activeX/activeX159.xml" ContentType="application/vnd.ms-office.activeX+xml"/>
  <Override PartName="/xl/activeX/activeX506.xml" ContentType="application/vnd.ms-office.activeX+xml"/>
  <Override PartName="/xl/activeX/activeX606.bin" ContentType="application/vnd.ms-office.activeX"/>
  <Override PartName="/xl/activeX/activeX90.bin" ContentType="application/vnd.ms-office.activeX"/>
  <Override PartName="/xl/activeX/activeX114.bin" ContentType="application/vnd.ms-office.activeX"/>
  <Override PartName="/xl/activeX/activeX200.xml" ContentType="application/vnd.ms-office.activeX+xml"/>
  <Override PartName="/xl/activeX/activeX259.bin" ContentType="application/vnd.ms-office.activeX"/>
  <Override PartName="/xl/activeX/activeX300.bin" ContentType="application/vnd.ms-office.activeX"/>
  <Override PartName="/xl/activeX/activeX345.xml" ContentType="application/vnd.ms-office.activeX+xml"/>
  <Override PartName="/xl/activeX/activeX445.bin" ContentType="application/vnd.ms-office.activeX"/>
  <Override PartName="/xl/activeX/activeX676.xml" ContentType="application/vnd.ms-office.activeX+xml"/>
  <Override PartName="/xl/activeX/activeX776.bin" ContentType="application/vnd.ms-office.activeX"/>
  <Override PartName="/xl/activeX/activeX66.xml" ContentType="application/vnd.ms-office.activeX+xml"/>
  <Override PartName="/xl/activeX/activeX184.xml" ContentType="application/vnd.ms-office.activeX+xml"/>
  <Override PartName="/xl/activeX/activeX284.bin" ContentType="application/vnd.ms-office.activeX"/>
  <Override PartName="/xl/activeX/activeX370.xml" ContentType="application/vnd.ms-office.activeX+xml"/>
  <Override PartName="/xl/activeX/activeX531.xml" ContentType="application/vnd.ms-office.activeX+xml"/>
  <Override PartName="/xl/activeX/activeX631.bin" ContentType="application/vnd.ms-office.activeX"/>
  <Override PartName="/xl/activeX/activeX21.bin" ContentType="application/vnd.ms-office.activeX"/>
  <Override PartName="/xl/activeX/activeX115.xml" ContentType="application/vnd.ms-office.activeX+xml"/>
  <Override PartName="/xl/activeX/activeX470.bin" ContentType="application/vnd.ms-office.activeX"/>
  <Override PartName="/xl/activeX/activeX607.xml" ContentType="application/vnd.ms-office.activeX+xml"/>
  <Override PartName="/xl/activeX/activeX707.bin" ContentType="application/vnd.ms-office.activeX"/>
  <Override PartName="/xl/activeX/activeX91.xml" ContentType="application/vnd.ms-office.activeX+xml"/>
  <Override PartName="/xl/activeX/activeX199.bin" ContentType="application/vnd.ms-office.activeX"/>
  <Override PartName="/xl/activeX/activeX215.bin" ContentType="application/vnd.ms-office.activeX"/>
  <Override PartName="/xl/activeX/activeX301.xml" ContentType="application/vnd.ms-office.activeX+xml"/>
  <Override PartName="/xl/activeX/activeX401.bin" ContentType="application/vnd.ms-office.activeX"/>
  <Override PartName="/xl/activeX/activeX446.xml" ContentType="application/vnd.ms-office.activeX+xml"/>
  <Override PartName="/xl/activeX/activeX546.bin" ContentType="application/vnd.ms-office.activeX"/>
  <Override PartName="/xl/activeX/activeX632.xml" ContentType="application/vnd.ms-office.activeX+xml"/>
  <Override PartName="/xl/activeX/activeX732.bin" ContentType="application/vnd.ms-office.activeX"/>
  <Override PartName="/xl/activeX/activeX777.xml" ContentType="application/vnd.ms-office.activeX+xml"/>
  <Override PartName="/xl/worksheets/sheet3.xml" ContentType="application/vnd.openxmlformats-officedocument.spreadsheetml.worksheet+xml"/>
  <Override PartName="/xl/activeX/activeX22.xml" ContentType="application/vnd.ms-office.activeX+xml"/>
  <Override PartName="/xl/activeX/activeX140.xml" ContentType="application/vnd.ms-office.activeX+xml"/>
  <Override PartName="/xl/activeX/activeX240.bin" ContentType="application/vnd.ms-office.activeX"/>
  <Override PartName="/xl/activeX/activeX285.xml" ContentType="application/vnd.ms-office.activeX+xml"/>
  <Override PartName="/xl/activeX/activeX385.bin" ContentType="application/vnd.ms-office.activeX"/>
  <Override PartName="/xl/activeX/activeX471.xml" ContentType="application/vnd.ms-office.activeX+xml"/>
  <Override PartName="/xl/activeX/activeX571.bin" ContentType="application/vnd.ms-office.activeX"/>
  <Override PartName="/xl/activeX/activeX708.xml" ContentType="application/vnd.ms-office.activeX+xml"/>
  <Override PartName="/xl/activeX/activeX9.bin" ContentType="application/vnd.ms-office.activeX"/>
  <Override PartName="/xl/activeX/activeX216.xml" ContentType="application/vnd.ms-office.activeX+xml"/>
  <Override PartName="/xl/activeX/activeX316.bin" ContentType="application/vnd.ms-office.activeX"/>
  <Override PartName="/xl/activeX/activeX547.xml" ContentType="application/vnd.ms-office.activeX+xml"/>
  <Override PartName="/xl/activeX/activeX155.bin" ContentType="application/vnd.ms-office.activeX"/>
  <Override PartName="/xl/activeX/activeX386.xml" ContentType="application/vnd.ms-office.activeX+xml"/>
  <Override PartName="/xl/activeX/activeX402.xml" ContentType="application/vnd.ms-office.activeX+xml"/>
  <Override PartName="/xl/activeX/activeX502.bin" ContentType="application/vnd.ms-office.activeX"/>
  <Override PartName="/xl/activeX/activeX647.bin" ContentType="application/vnd.ms-office.activeX"/>
  <Override PartName="/xl/activeX/activeX733.xml" ContentType="application/vnd.ms-office.activeX+xml"/>
  <Override PartName="/xl/activeX/activeX37.bin" ContentType="application/vnd.ms-office.activeX"/>
  <Override PartName="/xl/activeX/activeX241.xml" ContentType="application/vnd.ms-office.activeX+xml"/>
  <Override PartName="/xl/activeX/activeX341.bin" ContentType="application/vnd.ms-office.activeX"/>
  <Override PartName="/xl/activeX/activeX486.bin" ContentType="application/vnd.ms-office.activeX"/>
  <Override PartName="/xl/activeX/activeX572.xml" ContentType="application/vnd.ms-office.activeX+xml"/>
  <Override PartName="/xl/activeX/activeX672.bin" ContentType="application/vnd.ms-office.activeX"/>
  <Override PartName="/xl/activeX/activeX62.bin" ContentType="application/vnd.ms-office.activeX"/>
  <Override PartName="/xl/activeX/activeX180.bin" ContentType="application/vnd.ms-office.activeX"/>
  <Override PartName="/xl/activeX/activeX317.xml" ContentType="application/vnd.ms-office.activeX+xml"/>
  <Override PartName="/xl/activeX/activeX417.bin" ContentType="application/vnd.ms-office.activeX"/>
  <Override PartName="/xl/activeX/activeX503.xml" ContentType="application/vnd.ms-office.activeX+xml"/>
  <Override PartName="/xl/activeX/activeX648.xml" ContentType="application/vnd.ms-office.activeX+xml"/>
  <Override PartName="/xl/activeX/activeX748.bin" ContentType="application/vnd.ms-office.activeX"/>
  <Override PartName="/xl/activeX/activeX38.xml" ContentType="application/vnd.ms-office.activeX+xml"/>
  <Override PartName="/xl/activeX/activeX111.bin" ContentType="application/vnd.ms-office.activeX"/>
  <Override PartName="/xl/activeX/activeX156.xml" ContentType="application/vnd.ms-office.activeX+xml"/>
  <Override PartName="/xl/activeX/activeX256.bin" ContentType="application/vnd.ms-office.activeX"/>
  <Override PartName="/xl/activeX/activeX342.xml" ContentType="application/vnd.ms-office.activeX+xml"/>
  <Override PartName="/xl/activeX/activeX487.xml" ContentType="application/vnd.ms-office.activeX+xml"/>
  <Override PartName="/xl/activeX/activeX587.bin" ContentType="application/vnd.ms-office.activeX"/>
  <Override PartName="/xl/activeX/activeX603.bin" ContentType="application/vnd.ms-office.activeX"/>
  <Override PartName="/xl/activeX/activeX181.xml" ContentType="application/vnd.ms-office.activeX+xml"/>
  <Override PartName="/xl/activeX/activeX442.bin" ContentType="application/vnd.ms-office.activeX"/>
  <Override PartName="/xl/activeX/activeX673.xml" ContentType="application/vnd.ms-office.activeX+xml"/>
  <Override PartName="/xl/activeX/activeX773.bin" ContentType="application/vnd.ms-office.activeX"/>
  <Override PartName="/xl/activeX/activeX63.xml" ContentType="application/vnd.ms-office.activeX+xml"/>
  <Override PartName="/xl/activeX/activeX281.bin" ContentType="application/vnd.ms-office.activeX"/>
  <Override PartName="/xl/activeX/activeX418.xml" ContentType="application/vnd.ms-office.activeX+xml"/>
  <Override PartName="/xl/activeX/activeX518.bin" ContentType="application/vnd.ms-office.activeX"/>
  <Override PartName="/xl/activeX/activeX604.xml" ContentType="application/vnd.ms-office.activeX+xml"/>
  <Override PartName="/xl/activeX/activeX704.bin" ContentType="application/vnd.ms-office.activeX"/>
  <Override PartName="/xl/activeX/activeX749.xml" ContentType="application/vnd.ms-office.activeX+xml"/>
  <Override PartName="/docProps/app.xml" ContentType="application/vnd.openxmlformats-officedocument.extended-properties+xml"/>
  <Override PartName="/xl/activeX/activeX112.xml" ContentType="application/vnd.ms-office.activeX+xml"/>
  <Override PartName="/xl/activeX/activeX212.bin" ContentType="application/vnd.ms-office.activeX"/>
  <Override PartName="/xl/activeX/activeX257.xml" ContentType="application/vnd.ms-office.activeX+xml"/>
  <Override PartName="/xl/activeX/activeX357.bin" ContentType="application/vnd.ms-office.activeX"/>
  <Override PartName="/xl/activeX/activeX443.xml" ContentType="application/vnd.ms-office.activeX+xml"/>
  <Override PartName="/xl/activeX/activeX543.bin" ContentType="application/vnd.ms-office.activeX"/>
  <Override PartName="/xl/activeX/activeX588.xml" ContentType="application/vnd.ms-office.activeX+xml"/>
  <Override PartName="/xl/activeX/activeX688.bin" ContentType="application/vnd.ms-office.activeX"/>
  <Override PartName="/xl/activeX/activeX774.xml" ContentType="application/vnd.ms-office.activeX+xml"/>
  <Override PartName="/xl/activeX/activeX78.bin" ContentType="application/vnd.ms-office.activeX"/>
  <Override PartName="/xl/activeX/activeX196.bin" ContentType="application/vnd.ms-office.activeX"/>
  <Override PartName="/xl/activeX/activeX282.xml" ContentType="application/vnd.ms-office.activeX+xml"/>
  <Override PartName="/xl/activeX/activeX382.bin" ContentType="application/vnd.ms-office.activeX"/>
  <Override PartName="/xl/activeX/activeX519.xml" ContentType="application/vnd.ms-office.activeX+xml"/>
  <Override PartName="/xl/activeX/activeX619.bin" ContentType="application/vnd.ms-office.activeX"/>
  <Override PartName="/xl/activeX/activeX127.bin" ContentType="application/vnd.ms-office.activeX"/>
  <Override PartName="/xl/activeX/activeX358.xml" ContentType="application/vnd.ms-office.activeX+xml"/>
  <Override PartName="/xl/activeX/activeX458.bin" ContentType="application/vnd.ms-office.activeX"/>
  <Override PartName="/xl/activeX/activeX689.xml" ContentType="application/vnd.ms-office.activeX+xml"/>
  <Override PartName="/xl/activeX/activeX705.xml" ContentType="application/vnd.ms-office.activeX+xml"/>
  <Override PartName="/xl/activeX/activeX6.bin" ContentType="application/vnd.ms-office.activeX"/>
  <Override PartName="/xl/activeX/activeX197.xml" ContentType="application/vnd.ms-office.activeX+xml"/>
  <Override PartName="/xl/activeX/activeX213.xml" ContentType="application/vnd.ms-office.activeX+xml"/>
  <Override PartName="/xl/activeX/activeX297.bin" ContentType="application/vnd.ms-office.activeX"/>
  <Override PartName="/xl/activeX/activeX313.bin" ContentType="application/vnd.ms-office.activeX"/>
  <Override PartName="/xl/activeX/activeX544.xml" ContentType="application/vnd.ms-office.activeX+xml"/>
  <Override PartName="/xl/activeX/activeX644.bin" ContentType="application/vnd.ms-office.activeX"/>
  <Override PartName="/xl/activeX/activeX730.xml" ContentType="application/vnd.ms-office.activeX+xml"/>
  <Override PartName="/xl/activeX/activeX34.bin" ContentType="application/vnd.ms-office.activeX"/>
  <Override PartName="/xl/activeX/activeX79.xml" ContentType="application/vnd.ms-office.activeX+xml"/>
  <Override PartName="/xl/activeX/activeX152.bin" ContentType="application/vnd.ms-office.activeX"/>
  <Override PartName="/xl/activeX/activeX383.xml" ContentType="application/vnd.ms-office.activeX+xml"/>
  <Override PartName="/xl/activeX/activeX483.bin" ContentType="application/vnd.ms-office.activeX"/>
  <Override PartName="/xl/activeX/activeX7.xml" ContentType="application/vnd.ms-office.activeX+xml"/>
  <Override PartName="/xl/activeX/activeX128.xml" ContentType="application/vnd.ms-office.activeX+xml"/>
  <Override PartName="/xl/activeX/activeX228.bin" ContentType="application/vnd.ms-office.activeX"/>
  <Override PartName="/xl/activeX/activeX314.xml" ContentType="application/vnd.ms-office.activeX+xml"/>
  <Override PartName="/xl/activeX/activeX414.bin" ContentType="application/vnd.ms-office.activeX"/>
  <Override PartName="/xl/activeX/activeX459.xml" ContentType="application/vnd.ms-office.activeX+xml"/>
  <Override PartName="/xl/activeX/activeX559.bin" ContentType="application/vnd.ms-office.activeX"/>
  <Override PartName="/xl/activeX/activeX645.xml" ContentType="application/vnd.ms-office.activeX+xml"/>
  <Override PartName="/xl/activeX/activeX153.xml" ContentType="application/vnd.ms-office.activeX+xml"/>
  <Override PartName="/xl/activeX/activeX253.bin" ContentType="application/vnd.ms-office.activeX"/>
  <Override PartName="/xl/activeX/activeX298.xml" ContentType="application/vnd.ms-office.activeX+xml"/>
  <Override PartName="/xl/activeX/activeX398.bin" ContentType="application/vnd.ms-office.activeX"/>
  <Override PartName="/xl/activeX/activeX484.xml" ContentType="application/vnd.ms-office.activeX+xml"/>
  <Override PartName="/xl/activeX/activeX500.xml" ContentType="application/vnd.ms-office.activeX+xml"/>
  <Override PartName="/xl/activeX/activeX600.bin" ContentType="application/vnd.ms-office.activeX"/>
  <Override PartName="/xl/activeX/activeX745.bin" ContentType="application/vnd.ms-office.activeX"/>
  <Override PartName="/xl/activeX/activeX35.xml" ContentType="application/vnd.ms-office.activeX+xml"/>
  <Override PartName="/xl/activeX/activeX229.xml" ContentType="application/vnd.ms-office.activeX+xml"/>
  <Override PartName="/xl/activeX/activeX584.bin" ContentType="application/vnd.ms-office.activeX"/>
  <Override PartName="/xl/activeX/activeX670.xml" ContentType="application/vnd.ms-office.activeX+xml"/>
  <Override PartName="/xl/activeX/activeX770.bin" ContentType="application/vnd.ms-office.activeX"/>
  <Override PartName="/xl/activeX/activeX60.xml" ContentType="application/vnd.ms-office.activeX+xml"/>
  <Override PartName="/xl/activeX/activeX329.bin" ContentType="application/vnd.ms-office.activeX"/>
  <Override PartName="/xl/activeX/activeX415.xml" ContentType="application/vnd.ms-office.activeX+xml"/>
  <Override PartName="/xl/activeX/activeX515.bin" ContentType="application/vnd.ms-office.activeX"/>
  <Override PartName="/xl/activeX/activeX746.xml" ContentType="application/vnd.ms-office.activeX+xml"/>
  <Override PartName="/xl/comments2.xml" ContentType="application/vnd.openxmlformats-officedocument.spreadsheetml.comments+xml"/>
  <Override PartName="/xl/activeX/activeX168.bin" ContentType="application/vnd.ms-office.activeX"/>
  <Override PartName="/xl/activeX/activeX254.xml" ContentType="application/vnd.ms-office.activeX+xml"/>
  <Override PartName="/xl/activeX/activeX354.bin" ContentType="application/vnd.ms-office.activeX"/>
  <Override PartName="/xl/activeX/activeX399.xml" ContentType="application/vnd.ms-office.activeX+xml"/>
  <Override PartName="/xl/activeX/activeX499.bin" ContentType="application/vnd.ms-office.activeX"/>
  <Override PartName="/xl/activeX/activeX585.xml" ContentType="application/vnd.ms-office.activeX+xml"/>
  <Override PartName="/xl/activeX/activeX601.xml" ContentType="application/vnd.ms-office.activeX+xml"/>
  <Override PartName="/xl/activeX/activeX685.bin" ContentType="application/vnd.ms-office.activeX"/>
  <Override PartName="/xl/activeX/activeX701.bin" ContentType="application/vnd.ms-office.activeX"/>
  <Override PartName="/xl/activeX/activeX193.bin" ContentType="application/vnd.ms-office.activeX"/>
  <Override PartName="/xl/activeX/activeX440.xml" ContentType="application/vnd.ms-office.activeX+xml"/>
  <Override PartName="/xl/activeX/activeX540.bin" ContentType="application/vnd.ms-office.activeX"/>
  <Override PartName="/xl/activeX/activeX771.xml" ContentType="application/vnd.ms-office.activeX+xml"/>
  <Override PartName="/xl/activeX/activeX75.bin" ContentType="application/vnd.ms-office.activeX"/>
  <Override PartName="/xl/activeX/activeX169.xml" ContentType="application/vnd.ms-office.activeX+xml"/>
  <Override PartName="/xl/activeX/activeX269.bin" ContentType="application/vnd.ms-office.activeX"/>
  <Override PartName="/xl/activeX/activeX516.xml" ContentType="application/vnd.ms-office.activeX+xml"/>
  <Override PartName="/xl/activeX/activeX616.bin" ContentType="application/vnd.ms-office.activeX"/>
  <Override PartName="/xl/activeX/activeX702.xml" ContentType="application/vnd.ms-office.activeX+xml"/>
  <Override PartName="/xl/activeX/activeX3.bin" ContentType="application/vnd.ms-office.activeX"/>
  <Override PartName="/xl/activeX/activeX124.bin" ContentType="application/vnd.ms-office.activeX"/>
  <Override PartName="/xl/activeX/activeX210.xml" ContentType="application/vnd.ms-office.activeX+xml"/>
  <Override PartName="/xl/activeX/activeX310.bin" ContentType="application/vnd.ms-office.activeX"/>
  <Override PartName="/xl/activeX/activeX355.xml" ContentType="application/vnd.ms-office.activeX+xml"/>
  <Override PartName="/xl/activeX/activeX455.bin" ContentType="application/vnd.ms-office.activeX"/>
  <Override PartName="/xl/activeX/activeX541.xml" ContentType="application/vnd.ms-office.activeX+xml"/>
  <Override PartName="/xl/activeX/activeX641.bin" ContentType="application/vnd.ms-office.activeX"/>
  <Override PartName="/xl/activeX/activeX686.xml" ContentType="application/vnd.ms-office.activeX+xml"/>
  <Override PartName="/xl/activeX/activeX76.xml" ContentType="application/vnd.ms-office.activeX+xml"/>
  <Override PartName="/xl/activeX/activeX194.xml" ContentType="application/vnd.ms-office.activeX+xml"/>
  <Override PartName="/xl/activeX/activeX294.bin" ContentType="application/vnd.ms-office.activeX"/>
  <Override PartName="/xl/activeX/activeX380.xml" ContentType="application/vnd.ms-office.activeX+xml"/>
  <Override PartName="/xl/activeX/activeX480.bin" ContentType="application/vnd.ms-office.activeX"/>
  <Override PartName="/xl/activeX/activeX617.xml" ContentType="application/vnd.ms-office.activeX+xml"/>
  <Override PartName="/xl/activeX/activeX31.bin" ContentType="application/vnd.ms-office.activeX"/>
  <Override PartName="/xl/activeX/activeX125.xml" ContentType="application/vnd.ms-office.activeX+xml"/>
  <Override PartName="/xl/activeX/activeX225.bin" ContentType="application/vnd.ms-office.activeX"/>
  <Override PartName="/xl/activeX/activeX456.xml" ContentType="application/vnd.ms-office.activeX+xml"/>
  <Override PartName="/xl/activeX/activeX717.bin" ContentType="application/vnd.ms-office.activeX"/>
  <Override PartName="/xl/activeX/activeX4.xml" ContentType="application/vnd.ms-office.activeX+xml"/>
  <Override PartName="/xl/activeX/activeX295.xml" ContentType="application/vnd.ms-office.activeX+xml"/>
  <Override PartName="/xl/activeX/activeX311.xml" ContentType="application/vnd.ms-office.activeX+xml"/>
  <Override PartName="/xl/activeX/activeX411.bin" ContentType="application/vnd.ms-office.activeX"/>
  <Override PartName="/xl/activeX/activeX556.bin" ContentType="application/vnd.ms-office.activeX"/>
  <Override PartName="/xl/activeX/activeX642.xml" ContentType="application/vnd.ms-office.activeX+xml"/>
  <Override PartName="/xl/activeX/activeX742.bin" ContentType="application/vnd.ms-office.activeX"/>
  <Override PartName="/xl/activeX/activeX32.xml" ContentType="application/vnd.ms-office.activeX+xml"/>
  <Override PartName="/xl/activeX/activeX150.xml" ContentType="application/vnd.ms-office.activeX+xml"/>
  <Override PartName="/xl/activeX/activeX250.bin" ContentType="application/vnd.ms-office.activeX"/>
  <Override PartName="/xl/activeX/activeX395.bin" ContentType="application/vnd.ms-office.activeX"/>
  <Override PartName="/xl/activeX/activeX481.xml" ContentType="application/vnd.ms-office.activeX+xml"/>
  <Override PartName="/xl/activeX/activeX581.bin" ContentType="application/vnd.ms-office.activeX"/>
  <Override PartName="/xl/activeX/activeX718.xml" ContentType="application/vnd.ms-office.activeX+xml"/>
  <Override PartName="/xl/activeX/activeX226.xml" ContentType="application/vnd.ms-office.activeX+xml"/>
  <Override PartName="/xl/activeX/activeX326.bin" ContentType="application/vnd.ms-office.activeX"/>
  <Override PartName="/xl/activeX/activeX412.xml" ContentType="application/vnd.ms-office.activeX+xml"/>
  <Override PartName="/xl/activeX/activeX557.xml" ContentType="application/vnd.ms-office.activeX+xml"/>
  <Override PartName="/xl/activeX/activeX657.bin" ContentType="application/vnd.ms-office.activeX"/>
  <Override PartName="/xl/activeX/activeX165.bin" ContentType="application/vnd.ms-office.activeX"/>
  <Override PartName="/xl/activeX/activeX251.xml" ContentType="application/vnd.ms-office.activeX+xml"/>
  <Override PartName="/xl/activeX/activeX396.xml" ContentType="application/vnd.ms-office.activeX+xml"/>
  <Override PartName="/xl/activeX/activeX496.bin" ContentType="application/vnd.ms-office.activeX"/>
  <Override PartName="/xl/activeX/activeX512.bin" ContentType="application/vnd.ms-office.activeX"/>
  <Override PartName="/xl/activeX/activeX743.xml" ContentType="application/vnd.ms-office.activeX+xml"/>
  <Override PartName="/xl/activeX/activeX47.bin" ContentType="application/vnd.ms-office.activeX"/>
  <Override PartName="/xl/activeX/activeX351.bin" ContentType="application/vnd.ms-office.activeX"/>
  <Override PartName="/xl/activeX/activeX582.xml" ContentType="application/vnd.ms-office.activeX+xml"/>
  <Override PartName="/xl/activeX/activeX682.bin" ContentType="application/vnd.ms-office.activeX"/>
  <Override PartName="/xl/activeX/activeX72.bin" ContentType="application/vnd.ms-office.activeX"/>
  <Override PartName="/xl/activeX/activeX190.bin" ContentType="application/vnd.ms-office.activeX"/>
  <Override PartName="/xl/activeX/activeX327.xml" ContentType="application/vnd.ms-office.activeX+xml"/>
  <Override PartName="/xl/activeX/activeX427.bin" ContentType="application/vnd.ms-office.activeX"/>
  <Override PartName="/xl/activeX/activeX513.xml" ContentType="application/vnd.ms-office.activeX+xml"/>
  <Override PartName="/xl/activeX/activeX613.bin" ContentType="application/vnd.ms-office.activeX"/>
  <Override PartName="/xl/activeX/activeX658.xml" ContentType="application/vnd.ms-office.activeX+xml"/>
  <Override PartName="/xl/activeX/activeX758.bin" ContentType="application/vnd.ms-office.activeX"/>
  <Override PartName="/xl/activeX/activeX48.xml" ContentType="application/vnd.ms-office.activeX+xml"/>
  <Override PartName="/xl/activeX/activeX121.bin" ContentType="application/vnd.ms-office.activeX"/>
  <Override PartName="/xl/activeX/activeX166.xml" ContentType="application/vnd.ms-office.activeX+xml"/>
  <Override PartName="/xl/activeX/activeX266.bin" ContentType="application/vnd.ms-office.activeX"/>
  <Override PartName="/xl/activeX/activeX352.xml" ContentType="application/vnd.ms-office.activeX+xml"/>
  <Override PartName="/xl/activeX/activeX452.bin" ContentType="application/vnd.ms-office.activeX"/>
  <Override PartName="/xl/activeX/activeX497.xml" ContentType="application/vnd.ms-office.activeX+xml"/>
  <Override PartName="/xl/activeX/activeX597.bin" ContentType="application/vnd.ms-office.activeX"/>
  <Override PartName="/xl/activeX/activeX683.xml" ContentType="application/vnd.ms-office.activeX+xml"/>
  <Override PartName="/xl/activeX/activeX191.xml" ContentType="application/vnd.ms-office.activeX+xml"/>
  <Override PartName="/xl/activeX/activeX291.bin" ContentType="application/vnd.ms-office.activeX"/>
  <Override PartName="/xl/activeX/activeX428.xml" ContentType="application/vnd.ms-office.activeX+xml"/>
  <Override PartName="/xl/activeX/activeX528.bin" ContentType="application/vnd.ms-office.activeX"/>
  <Override PartName="/xl/activeX/activeX759.xml" ContentType="application/vnd.ms-office.activeX+xml"/>
  <Override PartName="/xl/activeX/activeX73.xml" ContentType="application/vnd.ms-office.activeX+xml"/>
  <Override PartName="/xl/activeX/activeX267.xml" ContentType="application/vnd.ms-office.activeX+xml"/>
  <Override PartName="/xl/activeX/activeX367.bin" ContentType="application/vnd.ms-office.activeX"/>
  <Override PartName="/xl/activeX/activeX598.xml" ContentType="application/vnd.ms-office.activeX+xml"/>
  <Override PartName="/xl/activeX/activeX614.xml" ContentType="application/vnd.ms-office.activeX+xml"/>
  <Override PartName="/xl/activeX/activeX714.bin" ContentType="application/vnd.ms-office.activeX"/>
  <Override PartName="/xl/activeX/activeX1.xml" ContentType="application/vnd.ms-office.activeX+xml"/>
  <Override PartName="/xl/activeX/activeX122.xml" ContentType="application/vnd.ms-office.activeX+xml"/>
  <Override PartName="/xl/activeX/activeX222.bin" ContentType="application/vnd.ms-office.activeX"/>
  <Override PartName="/xl/activeX/activeX453.xml" ContentType="application/vnd.ms-office.activeX+xml"/>
  <Override PartName="/xl/activeX/activeX553.bin" ContentType="application/vnd.ms-office.activeX"/>
  <Override PartName="/xl/activeX/activeX698.bin" ContentType="application/vnd.ms-office.activeX"/>
  <Override PartName="/xl/activeX/activeX88.bin" ContentType="application/vnd.ms-office.activeX"/>
  <Override PartName="/xl/activeX/activeX292.xml" ContentType="application/vnd.ms-office.activeX+xml"/>
  <Override PartName="/xl/activeX/activeX392.bin" ContentType="application/vnd.ms-office.activeX"/>
  <Override PartName="/xl/activeX/activeX529.xml" ContentType="application/vnd.ms-office.activeX+xml"/>
  <Override PartName="/xl/activeX/activeX629.bin" ContentType="application/vnd.ms-office.activeX"/>
  <Override PartName="/xl/sharedStrings.xml" ContentType="application/vnd.openxmlformats-officedocument.spreadsheetml.sharedStrings+xml"/>
  <Override PartName="/xl/activeX/activeX19.bin" ContentType="application/vnd.ms-office.activeX"/>
  <Override PartName="/xl/activeX/activeX137.bin" ContentType="application/vnd.ms-office.activeX"/>
  <Override PartName="/xl/activeX/activeX223.xml" ContentType="application/vnd.ms-office.activeX+xml"/>
  <Override PartName="/xl/activeX/activeX323.bin" ContentType="application/vnd.ms-office.activeX"/>
  <Override PartName="/xl/activeX/activeX368.xml" ContentType="application/vnd.ms-office.activeX+xml"/>
  <Override PartName="/xl/activeX/activeX468.bin" ContentType="application/vnd.ms-office.activeX"/>
  <Override PartName="/xl/activeX/activeX554.xml" ContentType="application/vnd.ms-office.activeX+xml"/>
  <Override PartName="/xl/activeX/activeX699.xml" ContentType="application/vnd.ms-office.activeX+xml"/>
  <Override PartName="/xl/activeX/activeX715.xml" ContentType="application/vnd.ms-office.activeX+xml"/>
  <Override PartName="/xl/activeX/activeX89.xml" ContentType="application/vnd.ms-office.activeX+xml"/>
  <Override PartName="/xl/activeX/activeX162.bin" ContentType="application/vnd.ms-office.activeX"/>
  <Override PartName="/xl/activeX/activeX393.xml" ContentType="application/vnd.ms-office.activeX+xml"/>
  <Override PartName="/xl/activeX/activeX654.bin" ContentType="application/vnd.ms-office.activeX"/>
  <Override PartName="/xl/activeX/activeX740.xml" ContentType="application/vnd.ms-office.activeX+xml"/>
  <Override PartName="/xl/activeX/activeX44.bin" ContentType="application/vnd.ms-office.activeX"/>
  <Override PartName="/xl/activeX/activeX138.xml" ContentType="application/vnd.ms-office.activeX+xml"/>
  <Override PartName="/xl/activeX/activeX493.bin" ContentType="application/vnd.ms-office.activeX"/>
  <Override PartName="/xl/activeX/activeX238.bin" ContentType="application/vnd.ms-office.activeX"/>
  <Override PartName="/xl/activeX/activeX324.xml" ContentType="application/vnd.ms-office.activeX+xml"/>
  <Override PartName="/xl/activeX/activeX424.bin" ContentType="application/vnd.ms-office.activeX"/>
  <Override PartName="/xl/activeX/activeX469.xml" ContentType="application/vnd.ms-office.activeX+xml"/>
  <Override PartName="/xl/activeX/activeX569.bin" ContentType="application/vnd.ms-office.activeX"/>
  <Override PartName="/xl/activeX/activeX655.xml" ContentType="application/vnd.ms-office.activeX+xml"/>
  <Override PartName="/xl/activeX/activeX755.bin" ContentType="application/vnd.ms-office.activeX"/>
  <Override PartName="/xl/activeX/activeX45.xml" ContentType="application/vnd.ms-office.activeX+xml"/>
  <Override PartName="/xl/activeX/activeX163.xml" ContentType="application/vnd.ms-office.activeX+xml"/>
  <Override PartName="/xl/activeX/activeX263.bin" ContentType="application/vnd.ms-office.activeX"/>
  <Override PartName="/xl/activeX/activeX494.xml" ContentType="application/vnd.ms-office.activeX+xml"/>
  <Override PartName="/xl/activeX/activeX510.xml" ContentType="application/vnd.ms-office.activeX+xml"/>
  <Override PartName="/xl/activeX/activeX594.bin" ContentType="application/vnd.ms-office.activeX"/>
  <Override PartName="/xl/activeX/activeX610.bin" ContentType="application/vnd.ms-office.activeX"/>
  <Override PartName="/xl/activeX/activeX239.xml" ContentType="application/vnd.ms-office.activeX+xml"/>
  <Override PartName="/xl/activeX/activeX339.bin" ContentType="application/vnd.ms-office.activeX"/>
  <Override PartName="/xl/activeX/activeX680.xml" ContentType="application/vnd.ms-office.activeX+xml"/>
  <Override PartName="/xl/drawings/drawing3.xml" ContentType="application/vnd.openxmlformats-officedocument.drawing+xml"/>
  <Override PartName="/xl/activeX/activeX70.xml" ContentType="application/vnd.ms-office.activeX+xml"/>
  <Override PartName="/xl/activeX/activeX178.bin" ContentType="application/vnd.ms-office.activeX"/>
  <Override PartName="/xl/activeX/activeX425.xml" ContentType="application/vnd.ms-office.activeX+xml"/>
  <Override PartName="/xl/activeX/activeX525.bin" ContentType="application/vnd.ms-office.activeX"/>
  <Override PartName="/xl/activeX/activeX611.xml" ContentType="application/vnd.ms-office.activeX+xml"/>
  <Override PartName="/xl/activeX/activeX711.bin" ContentType="application/vnd.ms-office.activeX"/>
  <Override PartName="/xl/activeX/activeX756.xml" ContentType="application/vnd.ms-office.activeX+xml"/>
  <Override PartName="/xl/activeX/activeX264.xml" ContentType="application/vnd.ms-office.activeX+xml"/>
  <Override PartName="/xl/activeX/activeX364.bin" ContentType="application/vnd.ms-office.activeX"/>
  <Override PartName="/xl/activeX/activeX450.xml" ContentType="application/vnd.ms-office.activeX+xml"/>
  <Override PartName="/xl/activeX/activeX550.bin" ContentType="application/vnd.ms-office.activeX"/>
  <Override PartName="/xl/activeX/activeX595.xml" ContentType="application/vnd.ms-office.activeX+xml"/>
  <Override PartName="/xl/activeX/activeX695.bin" ContentType="application/vnd.ms-office.activeX"/>
  <Override PartName="/xl/activeX/activeX85.bin" ContentType="application/vnd.ms-office.activeX"/>
  <Override PartName="/xl/activeX/activeX109.bin" ContentType="application/vnd.ms-office.activeX"/>
  <Override PartName="/xl/activeX/activeX526.xml" ContentType="application/vnd.ms-office.activeX+xml"/>
  <Override PartName="/xl/activeX/activeX134.bin" ContentType="application/vnd.ms-office.activeX"/>
  <Override PartName="/xl/activeX/activeX179.xml" ContentType="application/vnd.ms-office.activeX+xml"/>
  <Override PartName="/xl/activeX/activeX279.bin" ContentType="application/vnd.ms-office.activeX"/>
  <Override PartName="/xl/activeX/activeX365.xml" ContentType="application/vnd.ms-office.activeX+xml"/>
  <Override PartName="/xl/activeX/activeX626.bin" ContentType="application/vnd.ms-office.activeX"/>
  <Override PartName="/xl/activeX/activeX712.xml" ContentType="application/vnd.ms-office.activeX+xml"/>
  <Override PartName="/docProps/core.xml" ContentType="application/vnd.openxmlformats-package.core-properties+xml"/>
  <Override PartName="/xl/activeX/activeX16.bin" ContentType="application/vnd.ms-office.activeX"/>
  <Override PartName="/xl/activeX/activeX220.xml" ContentType="application/vnd.ms-office.activeX+xml"/>
  <Override PartName="/xl/activeX/activeX320.bin" ContentType="application/vnd.ms-office.activeX"/>
  <Override PartName="/xl/activeX/activeX465.bin" ContentType="application/vnd.ms-office.activeX"/>
  <Override PartName="/xl/activeX/activeX551.xml" ContentType="application/vnd.ms-office.activeX+xml"/>
  <Override PartName="/xl/activeX/activeX651.bin" ContentType="application/vnd.ms-office.activeX"/>
  <Override PartName="/xl/activeX/activeX696.xml" ContentType="application/vnd.ms-office.activeX+xml"/>
  <Override PartName="/xl/activeX/activeX41.bin" ContentType="application/vnd.ms-office.activeX"/>
  <Override PartName="/xl/activeX/activeX86.xml" ContentType="application/vnd.ms-office.activeX+xml"/>
  <Override PartName="/xl/activeX/activeX390.xml" ContentType="application/vnd.ms-office.activeX+xml"/>
  <Override PartName="/xl/activeX/activeX490.bin" ContentType="application/vnd.ms-office.activeX"/>
  <Override PartName="/xl/activeX/activeX627.xml" ContentType="application/vnd.ms-office.activeX+xml"/>
  <Override PartName="/xl/activeX/activeX727.bin" ContentType="application/vnd.ms-office.activeX"/>
  <Override PartName="/xl/activeX/activeX17.xml" ContentType="application/vnd.ms-office.activeX+xml"/>
  <Override PartName="/xl/activeX/activeX135.xml" ContentType="application/vnd.ms-office.activeX+xml"/>
  <Override PartName="/xl/activeX/activeX235.bin" ContentType="application/vnd.ms-office.activeX"/>
  <Override PartName="/xl/activeX/activeX321.xml" ContentType="application/vnd.ms-office.activeX+xml"/>
  <Override PartName="/xl/activeX/activeX466.xml" ContentType="application/vnd.ms-office.activeX+xml"/>
  <Override PartName="/xl/activeX/activeX566.bin" ContentType="application/vnd.ms-office.activeX"/>
  <Override PartName="/xl/activeX/activeX160.xml" ContentType="application/vnd.ms-office.activeX+xml"/>
  <Override PartName="/xl/activeX/activeX421.bin" ContentType="application/vnd.ms-office.activeX"/>
  <Override PartName="/xl/activeX/activeX652.xml" ContentType="application/vnd.ms-office.activeX+xml"/>
  <Override PartName="/xl/activeX/activeX752.bin" ContentType="application/vnd.ms-office.activeX"/>
  <Override PartName="/xl/activeX/activeX42.xml" ContentType="application/vnd.ms-office.activeX+xml"/>
  <Override PartName="/xl/activeX/activeX260.bin" ContentType="application/vnd.ms-office.activeX"/>
  <Override PartName="/xl/activeX/activeX491.xml" ContentType="application/vnd.ms-office.activeX+xml"/>
  <Override PartName="/xl/activeX/activeX591.bin" ContentType="application/vnd.ms-office.activeX"/>
  <Override PartName="/xl/activeX/activeX728.xml" ContentType="application/vnd.ms-office.activeX+xml"/>
  <Override PartName="/xl/activeX/activeX236.xml" ContentType="application/vnd.ms-office.activeX+xml"/>
  <Override PartName="/xl/activeX/activeX336.bin" ContentType="application/vnd.ms-office.activeX"/>
  <Override PartName="/xl/activeX/activeX422.xml" ContentType="application/vnd.ms-office.activeX+xml"/>
  <Override PartName="/xl/activeX/activeX522.bin" ContentType="application/vnd.ms-office.activeX"/>
  <Override PartName="/xl/activeX/activeX567.xml" ContentType="application/vnd.ms-office.activeX+xml"/>
  <Override PartName="/xl/activeX/activeX667.bin" ContentType="application/vnd.ms-office.activeX"/>
  <Override PartName="/xl/activeX/activeX753.xml" ContentType="application/vnd.ms-office.activeX+xml"/>
  <Override PartName="/xl/activeX/activeX57.bin" ContentType="application/vnd.ms-office.activeX"/>
  <Override PartName="/xl/activeX/activeX175.bin" ContentType="application/vnd.ms-office.activeX"/>
  <Override PartName="/xl/activeX/activeX261.xml" ContentType="application/vnd.ms-office.activeX+xml"/>
  <Override PartName="/xl/activeX/activeX361.bin" ContentType="application/vnd.ms-office.activeX"/>
  <Override PartName="/xl/activeX/activeX592.xml" ContentType="application/vnd.ms-office.activeX+xml"/>
  <Override PartName="/xl/activeX/activeX692.bin" ContentType="application/vnd.ms-office.activeX"/>
  <Override PartName="/xl/activeX/activeX106.bin" ContentType="application/vnd.ms-office.activeX"/>
  <Override PartName="/xl/activeX/activeX337.xml" ContentType="application/vnd.ms-office.activeX+xml"/>
  <Override PartName="/xl/activeX/activeX437.bin" ContentType="application/vnd.ms-office.activeX"/>
  <Override PartName="/xl/activeX/activeX668.xml" ContentType="application/vnd.ms-office.activeX+xml"/>
  <Override PartName="/xl/activeX/activeX82.bin" ContentType="application/vnd.ms-office.activeX"/>
  <Override PartName="/xl/activeX/activeX176.xml" ContentType="application/vnd.ms-office.activeX+xml"/>
  <Override PartName="/xl/activeX/activeX276.bin" ContentType="application/vnd.ms-office.activeX"/>
  <Override PartName="/xl/activeX/activeX523.xml" ContentType="application/vnd.ms-office.activeX+xml"/>
  <Override PartName="/xl/activeX/activeX623.bin" ContentType="application/vnd.ms-office.activeX"/>
  <Override PartName="/xl/activeX/activeX768.bin" ContentType="application/vnd.ms-office.activeX"/>
  <Override PartName="/xl/activeX/activeX13.bin" ContentType="application/vnd.ms-office.activeX"/>
  <Override PartName="/xl/activeX/activeX58.xml" ContentType="application/vnd.ms-office.activeX+xml"/>
  <Override PartName="/xl/activeX/activeX131.bin" ContentType="application/vnd.ms-office.activeX"/>
  <Override PartName="/xl/activeX/activeX362.xml" ContentType="application/vnd.ms-office.activeX+xml"/>
  <Override PartName="/xl/activeX/activeX462.bin" ContentType="application/vnd.ms-office.activeX"/>
  <Override PartName="/xl/activeX/activeX693.xml" ContentType="application/vnd.ms-office.activeX+xml"/>
  <Override PartName="/xl/activeX/activeX83.xml" ContentType="application/vnd.ms-office.activeX+xml"/>
  <Override PartName="/xl/activeX/activeX107.xml" ContentType="application/vnd.ms-office.activeX+xml"/>
  <Override PartName="/xl/activeX/activeX207.bin" ContentType="application/vnd.ms-office.activeX"/>
  <Override PartName="/xl/activeX/activeX438.xml" ContentType="application/vnd.ms-office.activeX+xml"/>
  <Override PartName="/xl/activeX/activeX538.bin" ContentType="application/vnd.ms-office.activeX"/>
  <Override PartName="/xl/activeX/activeX769.xml" ContentType="application/vnd.ms-office.activeX+xml"/>
  <Override PartName="/xl/activeX/activeX132.xml" ContentType="application/vnd.ms-office.activeX+xml"/>
  <Override PartName="/xl/activeX/activeX277.xml" ContentType="application/vnd.ms-office.activeX+xml"/>
  <Override PartName="/xl/activeX/activeX377.bin" ContentType="application/vnd.ms-office.activeX"/>
  <Override PartName="/xl/activeX/activeX624.xml" ContentType="application/vnd.ms-office.activeX+xml"/>
  <Override PartName="/xl/activeX/activeX724.bin" ContentType="application/vnd.ms-office.activeX"/>
  <Override PartName="/xl/activeX/activeX14.xml" ContentType="application/vnd.ms-office.activeX+xml"/>
  <Override PartName="/xl/activeX/activeX208.xml" ContentType="application/vnd.ms-office.activeX+xml"/>
  <Override PartName="/xl/activeX/activeX232.bin" ContentType="application/vnd.ms-office.activeX"/>
  <Override PartName="/xl/activeX/activeX463.xml" ContentType="application/vnd.ms-office.activeX+xml"/>
  <Override PartName="/xl/activeX/activeX563.bin" ContentType="application/vnd.ms-office.activeX"/>
  <Override PartName="/xl/activeX/activeX98.bin" ContentType="application/vnd.ms-office.activeX"/>
  <Override PartName="/xl/activeX/activeX308.bin" ContentType="application/vnd.ms-office.activeX"/>
  <Override PartName="/xl/activeX/activeX539.xml" ContentType="application/vnd.ms-office.activeX+xml"/>
  <Override PartName="/xl/activeX/activeX639.bin" ContentType="application/vnd.ms-office.activeX"/>
  <Override PartName="/xl/activeX/activeX725.xml" ContentType="application/vnd.ms-office.activeX+xml"/>
  <Override PartName="/xl/activeX/activeX29.bin" ContentType="application/vnd.ms-office.activeX"/>
  <Override PartName="/xl/activeX/activeX147.bin" ContentType="application/vnd.ms-office.activeX"/>
  <Override PartName="/xl/activeX/activeX233.xml" ContentType="application/vnd.ms-office.activeX+xml"/>
  <Override PartName="/xl/activeX/activeX333.bin" ContentType="application/vnd.ms-office.activeX"/>
  <Override PartName="/xl/activeX/activeX378.xml" ContentType="application/vnd.ms-office.activeX+xml"/>
  <Override PartName="/xl/activeX/activeX478.bin" ContentType="application/vnd.ms-office.activeX"/>
  <Override PartName="/xl/activeX/activeX564.xml" ContentType="application/vnd.ms-office.activeX+xml"/>
  <Override PartName="/xl/activeX/activeX664.bin" ContentType="application/vnd.ms-office.activeX"/>
  <Override PartName="/xl/activeX/activeX99.xml" ContentType="application/vnd.ms-office.activeX+xml"/>
  <Override PartName="/xl/activeX/activeX172.bin" ContentType="application/vnd.ms-office.activeX"/>
  <Override PartName="/xl/activeX/activeX309.xml" ContentType="application/vnd.ms-office.activeX+xml"/>
  <Override PartName="/xl/activeX/activeX409.bin" ContentType="application/vnd.ms-office.activeX"/>
  <Override PartName="/xl/activeX/activeX750.xml" ContentType="application/vnd.ms-office.activeX+xml"/>
  <Override PartName="/xl/activeX/activeX54.bin" ContentType="application/vnd.ms-office.activeX"/>
  <Override PartName="/xl/activeX/activeX148.xml" ContentType="application/vnd.ms-office.activeX+xml"/>
  <Override PartName="/xl/activeX/activeX248.bin" ContentType="application/vnd.ms-office.activeX"/>
  <Override PartName="/xl/activeX/activeX479.xml" ContentType="application/vnd.ms-office.activeX+xml"/>
  <Override PartName="/xl/activeX/activeX103.bin" ContentType="application/vnd.ms-office.activeX"/>
  <Override PartName="/xl/activeX/activeX334.xml" ContentType="application/vnd.ms-office.activeX+xml"/>
  <Override PartName="/xl/activeX/activeX434.bin" ContentType="application/vnd.ms-office.activeX"/>
  <Override PartName="/xl/activeX/activeX520.xml" ContentType="application/vnd.ms-office.activeX+xml"/>
  <Override PartName="/xl/activeX/activeX579.bin" ContentType="application/vnd.ms-office.activeX"/>
  <Override PartName="/xl/activeX/activeX620.bin" ContentType="application/vnd.ms-office.activeX"/>
  <Override PartName="/xl/activeX/activeX665.xml" ContentType="application/vnd.ms-office.activeX+xml"/>
  <Override PartName="/xl/activeX/activeX765.bin" ContentType="application/vnd.ms-office.activeX"/>
  <Override PartName="/xl/activeX/activeX55.xml" ContentType="application/vnd.ms-office.activeX+xml"/>
  <Override PartName="/xl/activeX/activeX173.xml" ContentType="application/vnd.ms-office.activeX+xml"/>
  <Override PartName="/xl/activeX/activeX273.bin" ContentType="application/vnd.ms-office.activeX"/>
  <Override PartName="/xl/activeX/activeX690.xml" ContentType="application/vnd.ms-office.activeX+xml"/>
  <Override PartName="/xl/activeX/activeX10.bin" ContentType="application/vnd.ms-office.activeX"/>
  <Override PartName="/xl/activeX/activeX104.xml" ContentType="application/vnd.ms-office.activeX+xml"/>
  <Override PartName="/xl/activeX/activeX204.bin" ContentType="application/vnd.ms-office.activeX"/>
  <Override PartName="/xl/activeX/activeX249.xml" ContentType="application/vnd.ms-office.activeX+xml"/>
  <Override PartName="/xl/activeX/activeX349.bin" ContentType="application/vnd.ms-office.activeX"/>
  <Override PartName="/xl/activeX/activeX435.xml" ContentType="application/vnd.ms-office.activeX+xml"/>
  <Override PartName="/xl/activeX/activeX80.xml" ContentType="application/vnd.ms-office.activeX+xml"/>
  <Override PartName="/xl/activeX/activeX188.bin" ContentType="application/vnd.ms-office.activeX"/>
  <Override PartName="/xl/activeX/activeX274.xml" ContentType="application/vnd.ms-office.activeX+xml"/>
  <Override PartName="/xl/activeX/activeX535.bin" ContentType="application/vnd.ms-office.activeX"/>
  <Override PartName="/xl/activeX/activeX621.xml" ContentType="application/vnd.ms-office.activeX+xml"/>
  <Override PartName="/xl/activeX/activeX721.bin" ContentType="application/vnd.ms-office.activeX"/>
  <Override PartName="/xl/activeX/activeX766.xml" ContentType="application/vnd.ms-office.activeX+xml"/>
  <Override PartName="/xl/activeX/activeX11.xml" ContentType="application/vnd.ms-office.activeX+xml"/>
  <Override PartName="/xl/activeX/activeX374.bin" ContentType="application/vnd.ms-office.activeX"/>
  <Override PartName="/xl/activeX/activeX460.xml" ContentType="application/vnd.ms-office.activeX+xml"/>
  <Override PartName="/xl/activeX/activeX560.bin" ContentType="application/vnd.ms-office.activeX"/>
  <Override PartName="/xl/activeX/activeX95.bin" ContentType="application/vnd.ms-office.activeX"/>
  <Override PartName="/xl/activeX/activeX119.bin" ContentType="application/vnd.ms-office.activeX"/>
  <Override PartName="/xl/activeX/activeX205.xml" ContentType="application/vnd.ms-office.activeX+xml"/>
  <Override PartName="/xl/activeX/activeX305.bin" ContentType="application/vnd.ms-office.activeX"/>
  <Override PartName="/xl/activeX/activeX536.xml" ContentType="application/vnd.ms-office.activeX+xml"/>
  <Override PartName="/xl/activeX/activeX636.bin" ContentType="application/vnd.ms-office.activeX"/>
  <Override PartName="/xl/activeX/activeX144.bin" ContentType="application/vnd.ms-office.activeX"/>
  <Override PartName="/xl/activeX/activeX189.xml" ContentType="application/vnd.ms-office.activeX+xml"/>
  <Override PartName="/xl/activeX/activeX230.xml" ContentType="application/vnd.ms-office.activeX+xml"/>
  <Override PartName="/xl/activeX/activeX289.bin" ContentType="application/vnd.ms-office.activeX"/>
  <Override PartName="/xl/activeX/activeX375.xml" ContentType="application/vnd.ms-office.activeX+xml"/>
  <Override PartName="/xl/activeX/activeX475.bin" ContentType="application/vnd.ms-office.activeX"/>
  <Override PartName="/xl/activeX/activeX722.xml" ContentType="application/vnd.ms-office.activeX+xml"/>
  <Override PartName="/xl/activeX/activeX26.bin" ContentType="application/vnd.ms-office.activeX"/>
  <Override PartName="/xl/activeX/activeX330.bin" ContentType="application/vnd.ms-office.activeX"/>
  <Override PartName="/xl/activeX/activeX561.xml" ContentType="application/vnd.ms-office.activeX+xml"/>
  <Override PartName="/xl/activeX/activeX661.bin" ContentType="application/vnd.ms-office.activeX"/>
  <Override PartName="/xl/activeX/activeX51.bin" ContentType="application/vnd.ms-office.activeX"/>
  <Override PartName="/xl/activeX/activeX96.xml" ContentType="application/vnd.ms-office.activeX+xml"/>
  <Override PartName="/xl/activeX/activeX306.xml" ContentType="application/vnd.ms-office.activeX+xml"/>
  <Override PartName="/xl/activeX/activeX406.bin" ContentType="application/vnd.ms-office.activeX"/>
  <Override PartName="/xl/activeX/activeX637.xml" ContentType="application/vnd.ms-office.activeX+xml"/>
  <Override PartName="/xl/activeX/activeX737.bin" ContentType="application/vnd.ms-office.activeX"/>
  <Override PartName="/xl/worksheets/sheet8.xml" ContentType="application/vnd.openxmlformats-officedocument.spreadsheetml.worksheet+xml"/>
  <Override PartName="/xl/activeX/activeX27.xml" ContentType="application/vnd.ms-office.activeX+xml"/>
  <Override PartName="/xl/activeX/activeX100.bin" ContentType="application/vnd.ms-office.activeX"/>
  <Override PartName="/xl/activeX/activeX145.xml" ContentType="application/vnd.ms-office.activeX+xml"/>
  <Override PartName="/xl/activeX/activeX245.bin" ContentType="application/vnd.ms-office.activeX"/>
  <Override PartName="/xl/activeX/activeX331.xml" ContentType="application/vnd.ms-office.activeX+xml"/>
  <Override PartName="/xl/activeX/activeX431.bin" ContentType="application/vnd.ms-office.activeX"/>
  <Override PartName="/xl/activeX/activeX476.xml" ContentType="application/vnd.ms-office.activeX+xml"/>
  <Override PartName="/xl/activeX/activeX576.bin" ContentType="application/vnd.ms-office.activeX"/>
  <Override PartName="/xl/activeX/activeX662.xml" ContentType="application/vnd.ms-office.activeX+xml"/>
  <Default Extension="emf" ContentType="image/x-emf"/>
  <Override PartName="/xl/activeX/activeX170.xml" ContentType="application/vnd.ms-office.activeX+xml"/>
  <Override PartName="/xl/activeX/activeX270.bin" ContentType="application/vnd.ms-office.activeX"/>
  <Override PartName="/xl/activeX/activeX407.xml" ContentType="application/vnd.ms-office.activeX+xml"/>
  <Override PartName="/xl/activeX/activeX762.bin" ContentType="application/vnd.ms-office.activeX"/>
  <Override PartName="/xl/charts/chart1.xml" ContentType="application/vnd.openxmlformats-officedocument.drawingml.chart+xml"/>
  <Override PartName="/xl/activeX/activeX52.xml" ContentType="application/vnd.ms-office.activeX+xml"/>
  <Override PartName="/xl/activeX/activeX246.xml" ContentType="application/vnd.ms-office.activeX+xml"/>
  <Override PartName="/xl/activeX/activeX346.bin" ContentType="application/vnd.ms-office.activeX"/>
  <Override PartName="/xl/activeX/activeX507.bin" ContentType="application/vnd.ms-office.activeX"/>
  <Override PartName="/xl/activeX/activeX577.xml" ContentType="application/vnd.ms-office.activeX+xml"/>
  <Override PartName="/xl/activeX/activeX738.xml" ContentType="application/vnd.ms-office.activeX+xml"/>
  <Override PartName="/xl/activeX/activeX101.xml" ContentType="application/vnd.ms-office.activeX+xml"/>
  <Override PartName="/xl/activeX/activeX185.bin" ContentType="application/vnd.ms-office.activeX"/>
  <Override PartName="/xl/activeX/activeX201.bin" ContentType="application/vnd.ms-office.activeX"/>
  <Override PartName="/xl/activeX/activeX432.xml" ContentType="application/vnd.ms-office.activeX+xml"/>
  <Override PartName="/xl/activeX/activeX532.bin" ContentType="application/vnd.ms-office.activeX"/>
  <Override PartName="/xl/activeX/activeX677.bin" ContentType="application/vnd.ms-office.activeX"/>
  <Override PartName="/xl/activeX/activeX763.xml" ContentType="application/vnd.ms-office.activeX+xml"/>
  <Override PartName="/xl/calcChain.xml" ContentType="application/vnd.openxmlformats-officedocument.spreadsheetml.calcChain+xml"/>
  <Override PartName="/xl/activeX/activeX67.bin" ContentType="application/vnd.ms-office.activeX"/>
  <Override PartName="/xl/activeX/activeX271.xml" ContentType="application/vnd.ms-office.activeX+xml"/>
  <Override PartName="/xl/activeX/activeX371.bin" ContentType="application/vnd.ms-office.activeX"/>
  <Override PartName="/xl/activeX/activeX508.xml" ContentType="application/vnd.ms-office.activeX+xml"/>
  <Override PartName="/xl/activeX/activeX608.bin" ContentType="application/vnd.ms-office.activeX"/>
  <Override PartName="/xl/activeX/activeX92.bin" ContentType="application/vnd.ms-office.activeX"/>
  <Override PartName="/xl/activeX/activeX116.bin" ContentType="application/vnd.ms-office.activeX"/>
  <Override PartName="/xl/activeX/activeX202.xml" ContentType="application/vnd.ms-office.activeX+xml"/>
  <Override PartName="/xl/activeX/activeX347.xml" ContentType="application/vnd.ms-office.activeX+xml"/>
  <Override PartName="/xl/activeX/activeX447.bin" ContentType="application/vnd.ms-office.activeX"/>
  <Override PartName="/xl/activeX/activeX678.xml" ContentType="application/vnd.ms-office.activeX+xml"/>
  <Override PartName="/xl/activeX/activeX778.bin" ContentType="application/vnd.ms-office.activeX"/>
  <Override PartName="/xl/activeX/activeX68.xml" ContentType="application/vnd.ms-office.activeX+xml"/>
  <Override PartName="/xl/activeX/activeX186.xml" ContentType="application/vnd.ms-office.activeX+xml"/>
  <Override PartName="/xl/activeX/activeX286.bin" ContentType="application/vnd.ms-office.activeX"/>
  <Override PartName="/xl/activeX/activeX302.bin" ContentType="application/vnd.ms-office.activeX"/>
  <Override PartName="/xl/activeX/activeX533.xml" ContentType="application/vnd.ms-office.activeX+xml"/>
  <Override PartName="/xl/activeX/activeX633.bin" ContentType="application/vnd.ms-office.activeX"/>
  <Override PartName="/xl/activeX/activeX23.bin" ContentType="application/vnd.ms-office.activeX"/>
  <Override PartName="/xl/activeX/activeX141.bin" ContentType="application/vnd.ms-office.activeX"/>
  <Override PartName="/xl/activeX/activeX372.xml" ContentType="application/vnd.ms-office.activeX+xml"/>
  <Override PartName="/xl/activeX/activeX472.bin" ContentType="application/vnd.ms-office.activeX"/>
  <Override PartName="/xl/activeX/activeX609.xml" ContentType="application/vnd.ms-office.activeX+xml"/>
  <Override PartName="/xl/activeX/activeX709.bin" ContentType="application/vnd.ms-office.activeX"/>
  <Override PartName="/xl/activeX/activeX93.xml" ContentType="application/vnd.ms-office.activeX+xml"/>
  <Override PartName="/xl/activeX/activeX117.xml" ContentType="application/vnd.ms-office.activeX+xml"/>
  <Override PartName="/xl/activeX/activeX217.bin" ContentType="application/vnd.ms-office.activeX"/>
  <Override PartName="/xl/activeX/activeX303.xml" ContentType="application/vnd.ms-office.activeX+xml"/>
  <Override PartName="/xl/activeX/activeX403.bin" ContentType="application/vnd.ms-office.activeX"/>
  <Override PartName="/xl/activeX/activeX448.xml" ContentType="application/vnd.ms-office.activeX+xml"/>
  <Override PartName="/xl/activeX/activeX548.bin" ContentType="application/vnd.ms-office.activeX"/>
  <Override PartName="/xl/activeX/activeX634.xml" ContentType="application/vnd.ms-office.activeX+xml"/>
  <Override PartName="/xl/activeX/activeX734.bin" ContentType="application/vnd.ms-office.activeX"/>
  <Override PartName="/xl/activeX/activeX779.xml" ContentType="application/vnd.ms-office.activeX+xml"/>
  <Override PartName="/xl/worksheets/sheet5.xml" ContentType="application/vnd.openxmlformats-officedocument.spreadsheetml.worksheet+xml"/>
  <Override PartName="/xl/activeX/activeX24.xml" ContentType="application/vnd.ms-office.activeX+xml"/>
  <Override PartName="/xl/activeX/activeX142.xml" ContentType="application/vnd.ms-office.activeX+xml"/>
  <Override PartName="/xl/activeX/activeX242.bin" ContentType="application/vnd.ms-office.activeX"/>
  <Override PartName="/xl/activeX/activeX287.xml" ContentType="application/vnd.ms-office.activeX+xml"/>
  <Override PartName="/xl/activeX/activeX387.bin" ContentType="application/vnd.ms-office.activeX"/>
  <Override PartName="/xl/activeX/activeX473.xml" ContentType="application/vnd.ms-office.activeX+xml"/>
  <Override PartName="/xl/activeX/activeX573.bin" ContentType="application/vnd.ms-office.activeX"/>
  <Override PartName="/xl/activeX/activeX218.xml" ContentType="application/vnd.ms-office.activeX+xml"/>
  <Override PartName="/xl/activeX/activeX318.bin" ContentType="application/vnd.ms-office.activeX"/>
  <Override PartName="/xl/activeX/activeX549.xml" ContentType="application/vnd.ms-office.activeX+xml"/>
  <Override PartName="/xl/activeX/activeX157.bin" ContentType="application/vnd.ms-office.activeX"/>
  <Override PartName="/xl/activeX/activeX388.xml" ContentType="application/vnd.ms-office.activeX+xml"/>
  <Override PartName="/xl/activeX/activeX404.xml" ContentType="application/vnd.ms-office.activeX+xml"/>
  <Override PartName="/xl/activeX/activeX504.bin" ContentType="application/vnd.ms-office.activeX"/>
  <Override PartName="/xl/activeX/activeX649.bin" ContentType="application/vnd.ms-office.activeX"/>
  <Override PartName="/xl/activeX/activeX735.xml" ContentType="application/vnd.ms-office.activeX+xml"/>
  <Override PartName="/xl/activeX/activeX39.bin" ContentType="application/vnd.ms-office.activeX"/>
  <Override PartName="/xl/activeX/activeX243.xml" ContentType="application/vnd.ms-office.activeX+xml"/>
  <Override PartName="/xl/activeX/activeX343.bin" ContentType="application/vnd.ms-office.activeX"/>
  <Override PartName="/xl/activeX/activeX488.bin" ContentType="application/vnd.ms-office.activeX"/>
  <Override PartName="/xl/activeX/activeX574.xml" ContentType="application/vnd.ms-office.activeX+xml"/>
  <Override PartName="/xl/activeX/activeX674.bin" ContentType="application/vnd.ms-office.activeX"/>
  <Override PartName="/xl/activeX/activeX760.xml" ContentType="application/vnd.ms-office.activeX+xml"/>
  <Override PartName="/xl/activeX/activeX64.bin" ContentType="application/vnd.ms-office.activeX"/>
  <Override PartName="/xl/activeX/activeX182.bin" ContentType="application/vnd.ms-office.activeX"/>
  <Override PartName="/xl/activeX/activeX319.xml" ContentType="application/vnd.ms-office.activeX+xml"/>
  <Override PartName="/xl/activeX/activeX419.bin" ContentType="application/vnd.ms-office.activeX"/>
  <Override PartName="/xl/activeX/activeX505.xml" ContentType="application/vnd.ms-office.activeX+xml"/>
  <Override PartName="/xl/activeX/activeX113.bin" ContentType="application/vnd.ms-office.activeX"/>
  <Override PartName="/xl/activeX/activeX158.xml" ContentType="application/vnd.ms-office.activeX+xml"/>
  <Override PartName="/xl/activeX/activeX258.bin" ContentType="application/vnd.ms-office.activeX"/>
  <Override PartName="/xl/activeX/activeX344.xml" ContentType="application/vnd.ms-office.activeX+xml"/>
  <Override PartName="/xl/activeX/activeX489.xml" ContentType="application/vnd.ms-office.activeX+xml"/>
  <Override PartName="/xl/activeX/activeX589.bin" ContentType="application/vnd.ms-office.activeX"/>
  <Override PartName="/xl/activeX/activeX605.bin" ContentType="application/vnd.ms-office.activeX"/>
  <Override PartName="/xl/activeX/activeX183.xml" ContentType="application/vnd.ms-office.activeX+xml"/>
  <Override PartName="/xl/activeX/activeX444.bin" ContentType="application/vnd.ms-office.activeX"/>
  <Override PartName="/xl/activeX/activeX530.xml" ContentType="application/vnd.ms-office.activeX+xml"/>
  <Override PartName="/xl/activeX/activeX630.bin" ContentType="application/vnd.ms-office.activeX"/>
  <Override PartName="/xl/activeX/activeX675.xml" ContentType="application/vnd.ms-office.activeX+xml"/>
  <Override PartName="/xl/activeX/activeX775.bin" ContentType="application/vnd.ms-office.activeX"/>
  <Override PartName="/xl/activeX/activeX20.bin" ContentType="application/vnd.ms-office.activeX"/>
  <Override PartName="/xl/activeX/activeX65.xml" ContentType="application/vnd.ms-office.activeX+xml"/>
  <Override PartName="/xl/activeX/activeX283.bin" ContentType="application/vnd.ms-office.activeX"/>
  <Override PartName="/xl/activeX/activeX606.xml" ContentType="application/vnd.ms-office.activeX+xml"/>
  <Override PartName="/xl/activeX/activeX706.bin" ContentType="application/vnd.ms-office.activeX"/>
  <Override PartName="/xl/activeX/activeX90.xml" ContentType="application/vnd.ms-office.activeX+xml"/>
  <Override PartName="/xl/activeX/activeX114.xml" ContentType="application/vnd.ms-office.activeX+xml"/>
  <Override PartName="/xl/activeX/activeX214.bin" ContentType="application/vnd.ms-office.activeX"/>
  <Override PartName="/xl/activeX/activeX259.xml" ContentType="application/vnd.ms-office.activeX+xml"/>
  <Override PartName="/xl/activeX/activeX300.xml" ContentType="application/vnd.ms-office.activeX+xml"/>
  <Override PartName="/xl/activeX/activeX359.bin" ContentType="application/vnd.ms-office.activeX"/>
  <Override PartName="/xl/activeX/activeX445.xml" ContentType="application/vnd.ms-office.activeX+xml"/>
  <Override PartName="/xl/activeX/activeX545.bin" ContentType="application/vnd.ms-office.activeX"/>
  <Override PartName="/xl/activeX/activeX776.xml" ContentType="application/vnd.ms-office.activeX+xml"/>
  <Override PartName="/xl/worksheets/sheet2.xml" ContentType="application/vnd.openxmlformats-officedocument.spreadsheetml.worksheet+xml"/>
  <Override PartName="/xl/activeX/activeX198.bin" ContentType="application/vnd.ms-office.activeX"/>
  <Override PartName="/xl/activeX/activeX284.xml" ContentType="application/vnd.ms-office.activeX+xml"/>
  <Override PartName="/xl/activeX/activeX384.bin" ContentType="application/vnd.ms-office.activeX"/>
  <Override PartName="/xl/activeX/activeX400.bin" ContentType="application/vnd.ms-office.activeX"/>
  <Override PartName="/xl/activeX/activeX631.xml" ContentType="application/vnd.ms-office.activeX+xml"/>
  <Override PartName="/xl/activeX/activeX731.bin" ContentType="application/vnd.ms-office.activeX"/>
  <Override PartName="/xl/activeX/activeX21.xml" ContentType="application/vnd.ms-office.activeX+xml"/>
  <Override PartName="/xl/activeX/activeX129.bin" ContentType="application/vnd.ms-office.activeX"/>
  <Override PartName="/xl/activeX/activeX470.xml" ContentType="application/vnd.ms-office.activeX+xml"/>
  <Override PartName="/xl/activeX/activeX570.bin" ContentType="application/vnd.ms-office.activeX"/>
  <Override PartName="/xl/activeX/activeX707.xml" ContentType="application/vnd.ms-office.activeX+xml"/>
  <Override PartName="/xl/activeX/activeX8.bin" ContentType="application/vnd.ms-office.activeX"/>
  <Override PartName="/xl/activeX/activeX199.xml" ContentType="application/vnd.ms-office.activeX+xml"/>
  <Override PartName="/xl/activeX/activeX215.xml" ContentType="application/vnd.ms-office.activeX+xml"/>
  <Override PartName="/xl/activeX/activeX299.bin" ContentType="application/vnd.ms-office.activeX"/>
  <Override PartName="/xl/activeX/activeX315.bin" ContentType="application/vnd.ms-office.activeX"/>
  <Override PartName="/xl/activeX/activeX401.xml" ContentType="application/vnd.ms-office.activeX+xml"/>
  <Override PartName="/xl/activeX/activeX501.bin" ContentType="application/vnd.ms-office.activeX"/>
  <Override PartName="/xl/activeX/activeX546.xml" ContentType="application/vnd.ms-office.activeX+xml"/>
  <Override PartName="/xl/activeX/activeX646.bin" ContentType="application/vnd.ms-office.activeX"/>
  <Override PartName="/xl/activeX/activeX732.xml" ContentType="application/vnd.ms-office.activeX+xml"/>
  <Override PartName="/xl/activeX/activeX36.bin" ContentType="application/vnd.ms-office.activeX"/>
  <Override PartName="/xl/activeX/activeX154.bin" ContentType="application/vnd.ms-office.activeX"/>
  <Override PartName="/xl/activeX/activeX240.xml" ContentType="application/vnd.ms-office.activeX+xml"/>
  <Override PartName="/xl/activeX/activeX340.bin" ContentType="application/vnd.ms-office.activeX"/>
  <Override PartName="/xl/activeX/activeX385.xml" ContentType="application/vnd.ms-office.activeX+xml"/>
  <Override PartName="/xl/activeX/activeX485.bin" ContentType="application/vnd.ms-office.activeX"/>
  <Override PartName="/xl/activeX/activeX571.xml" ContentType="application/vnd.ms-office.activeX+xml"/>
  <Override PartName="/xl/activeX/activeX9.xml" ContentType="application/vnd.ms-office.activeX+xml"/>
  <Override PartName="/xl/activeX/activeX316.xml" ContentType="application/vnd.ms-office.activeX+xml"/>
  <Override PartName="/xl/activeX/activeX671.bin" ContentType="application/vnd.ms-office.activeX"/>
  <Override PartName="/xl/activeX/activeX61.bin" ContentType="application/vnd.ms-office.activeX"/>
  <Override PartName="/xl/activeX/activeX155.xml" ContentType="application/vnd.ms-office.activeX+xml"/>
  <Override PartName="/xl/activeX/activeX416.bin" ContentType="application/vnd.ms-office.activeX"/>
  <Override PartName="/xl/activeX/activeX502.xml" ContentType="application/vnd.ms-office.activeX+xml"/>
  <Override PartName="/xl/activeX/activeX602.bin" ContentType="application/vnd.ms-office.activeX"/>
  <Override PartName="/xl/activeX/activeX647.xml" ContentType="application/vnd.ms-office.activeX+xml"/>
  <Override PartName="/xl/activeX/activeX747.bin" ContentType="application/vnd.ms-office.activeX"/>
  <Override PartName="/xl/activeX/activeX37.xml" ContentType="application/vnd.ms-office.activeX+xml"/>
  <Override PartName="/xl/activeX/activeX110.bin" ContentType="application/vnd.ms-office.activeX"/>
  <Override PartName="/xl/activeX/activeX255.bin" ContentType="application/vnd.ms-office.activeX"/>
  <Override PartName="/xl/activeX/activeX341.xml" ContentType="application/vnd.ms-office.activeX+xml"/>
  <Override PartName="/xl/activeX/activeX441.bin" ContentType="application/vnd.ms-office.activeX"/>
  <Override PartName="/xl/activeX/activeX486.xml" ContentType="application/vnd.ms-office.activeX+xml"/>
  <Override PartName="/xl/activeX/activeX586.bin" ContentType="application/vnd.ms-office.activeX"/>
  <Override PartName="/xl/activeX/activeX672.xml" ContentType="application/vnd.ms-office.activeX+xml"/>
  <Override PartName="/xl/activeX/activeX772.bin" ContentType="application/vnd.ms-office.activeX"/>
  <Override PartName="/xl/activeX/activeX62.xml" ContentType="application/vnd.ms-office.activeX+xml"/>
  <Override PartName="/xl/activeX/activeX180.xml" ContentType="application/vnd.ms-office.activeX+xml"/>
  <Override PartName="/xl/activeX/activeX280.bin" ContentType="application/vnd.ms-office.activeX"/>
  <Override PartName="/xl/activeX/activeX417.xml" ContentType="application/vnd.ms-office.activeX+xml"/>
  <Override PartName="/xl/activeX/activeX517.bin" ContentType="application/vnd.ms-office.activeX"/>
  <Override PartName="/xl/activeX/activeX748.xml" ContentType="application/vnd.ms-office.activeX+xml"/>
  <Override PartName="/xl/comments4.xml" ContentType="application/vnd.openxmlformats-officedocument.spreadsheetml.comments+xml"/>
  <Override PartName="/xl/activeX/activeX111.xml" ContentType="application/vnd.ms-office.activeX+xml"/>
  <Override PartName="/xl/activeX/activeX256.xml" ContentType="application/vnd.ms-office.activeX+xml"/>
  <Override PartName="/xl/activeX/activeX356.bin" ContentType="application/vnd.ms-office.activeX"/>
  <Override PartName="/xl/activeX/activeX587.xml" ContentType="application/vnd.ms-office.activeX+xml"/>
  <Override PartName="/xl/activeX/activeX603.xml" ContentType="application/vnd.ms-office.activeX+xml"/>
  <Override PartName="/xl/activeX/activeX687.bin" ContentType="application/vnd.ms-office.activeX"/>
  <Override PartName="/xl/activeX/activeX703.bin" ContentType="application/vnd.ms-office.activeX"/>
  <Override PartName="/xl/activeX/activeX195.bin" ContentType="application/vnd.ms-office.activeX"/>
  <Override PartName="/xl/activeX/activeX211.bin" ContentType="application/vnd.ms-office.activeX"/>
  <Override PartName="/xl/activeX/activeX442.xml" ContentType="application/vnd.ms-office.activeX+xml"/>
  <Override PartName="/xl/activeX/activeX542.bin" ContentType="application/vnd.ms-office.activeX"/>
  <Override PartName="/xl/activeX/activeX773.xml" ContentType="application/vnd.ms-office.activeX+xml"/>
  <Override PartName="/xl/activeX/activeX77.bin" ContentType="application/vnd.ms-office.activeX"/>
  <Override PartName="/xl/activeX/activeX281.xml" ContentType="application/vnd.ms-office.activeX+xml"/>
  <Override PartName="/xl/activeX/activeX381.bin" ContentType="application/vnd.ms-office.activeX"/>
  <Override PartName="/xl/activeX/activeX518.xml" ContentType="application/vnd.ms-office.activeX+xml"/>
  <Override PartName="/xl/activeX/activeX618.bin" ContentType="application/vnd.ms-office.activeX"/>
  <Override PartName="/xl/activeX/activeX704.xml" ContentType="application/vnd.ms-office.activeX+xml"/>
  <Override PartName="/xl/activeX/activeX5.bin" ContentType="application/vnd.ms-office.activeX"/>
  <Override PartName="/xl/activeX/activeX126.bin" ContentType="application/vnd.ms-office.activeX"/>
  <Override PartName="/xl/activeX/activeX212.xml" ContentType="application/vnd.ms-office.activeX+xml"/>
  <Override PartName="/xl/activeX/activeX312.bin" ContentType="application/vnd.ms-office.activeX"/>
  <Override PartName="/xl/activeX/activeX357.xml" ContentType="application/vnd.ms-office.activeX+xml"/>
  <Override PartName="/xl/activeX/activeX457.bin" ContentType="application/vnd.ms-office.activeX"/>
  <Override PartName="/xl/activeX/activeX543.xml" ContentType="application/vnd.ms-office.activeX+xml"/>
  <Override PartName="/xl/activeX/activeX643.bin" ContentType="application/vnd.ms-office.activeX"/>
  <Override PartName="/xl/activeX/activeX688.xml" ContentType="application/vnd.ms-office.activeX+xml"/>
  <Default Extension="bin" ContentType="application/vnd.openxmlformats-officedocument.spreadsheetml.printerSettings"/>
  <Override PartName="/xl/activeX/activeX78.xml" ContentType="application/vnd.ms-office.activeX+xml"/>
  <Override PartName="/xl/activeX/activeX151.bin" ContentType="application/vnd.ms-office.activeX"/>
  <Override PartName="/xl/activeX/activeX196.xml" ContentType="application/vnd.ms-office.activeX+xml"/>
  <Override PartName="/xl/activeX/activeX296.bin" ContentType="application/vnd.ms-office.activeX"/>
  <Override PartName="/xl/activeX/activeX382.xml" ContentType="application/vnd.ms-office.activeX+xml"/>
  <Override PartName="/xl/activeX/activeX482.bin" ContentType="application/vnd.ms-office.activeX"/>
  <Override PartName="/xl/activeX/activeX619.xml" ContentType="application/vnd.ms-office.activeX+xml"/>
  <Override PartName="/xl/activeX/activeX33.bin" ContentType="application/vnd.ms-office.activeX"/>
  <Override PartName="/xl/activeX/activeX127.xml" ContentType="application/vnd.ms-office.activeX+xml"/>
  <Override PartName="/xl/activeX/activeX227.bin" ContentType="application/vnd.ms-office.activeX"/>
  <Override PartName="/xl/activeX/activeX458.xml" ContentType="application/vnd.ms-office.activeX+xml"/>
  <Override PartName="/xl/activeX/activeX719.bin" ContentType="application/vnd.ms-office.activeX"/>
  <Override PartName="/xl/activeX/activeX6.xml" ContentType="application/vnd.ms-office.activeX+xml"/>
  <Override PartName="/xl/activeX/activeX297.xml" ContentType="application/vnd.ms-office.activeX+xml"/>
  <Override PartName="/xl/activeX/activeX313.xml" ContentType="application/vnd.ms-office.activeX+xml"/>
  <Override PartName="/xl/activeX/activeX413.bin" ContentType="application/vnd.ms-office.activeX"/>
  <Override PartName="/xl/activeX/activeX558.bin" ContentType="application/vnd.ms-office.activeX"/>
  <Override PartName="/xl/activeX/activeX644.xml" ContentType="application/vnd.ms-office.activeX+xml"/>
  <Override PartName="/xl/activeX/activeX744.bin" ContentType="application/vnd.ms-office.activeX"/>
  <Override PartName="/xl/activeX/activeX34.xml" ContentType="application/vnd.ms-office.activeX+xml"/>
  <Override PartName="/xl/activeX/activeX152.xml" ContentType="application/vnd.ms-office.activeX+xml"/>
  <Override PartName="/xl/activeX/activeX252.bin" ContentType="application/vnd.ms-office.activeX"/>
  <Override PartName="/xl/activeX/activeX397.bin" ContentType="application/vnd.ms-office.activeX"/>
  <Override PartName="/xl/activeX/activeX483.xml" ContentType="application/vnd.ms-office.activeX+xml"/>
  <Override PartName="/xl/activeX/activeX583.bin" ContentType="application/vnd.ms-office.activeX"/>
  <Override PartName="/xl/activeX/activeX228.xml" ContentType="application/vnd.ms-office.activeX+xml"/>
  <Override PartName="/xl/activeX/activeX328.bin" ContentType="application/vnd.ms-office.activeX"/>
  <Override PartName="/xl/activeX/activeX414.xml" ContentType="application/vnd.ms-office.activeX+xml"/>
  <Override PartName="/xl/activeX/activeX559.xml" ContentType="application/vnd.ms-office.activeX+xml"/>
  <Override PartName="/xl/activeX/activeX659.bin" ContentType="application/vnd.ms-office.activeX"/>
  <Override PartName="/xl/comments1.xml" ContentType="application/vnd.openxmlformats-officedocument.spreadsheetml.comments+xml"/>
  <Override PartName="/xl/activeX/activeX167.bin" ContentType="application/vnd.ms-office.activeX"/>
  <Override PartName="/xl/activeX/activeX253.xml" ContentType="application/vnd.ms-office.activeX+xml"/>
  <Override PartName="/xl/activeX/activeX398.xml" ContentType="application/vnd.ms-office.activeX+xml"/>
  <Override PartName="/xl/activeX/activeX498.bin" ContentType="application/vnd.ms-office.activeX"/>
  <Override PartName="/xl/activeX/activeX514.bin" ContentType="application/vnd.ms-office.activeX"/>
  <Override PartName="/xl/activeX/activeX600.xml" ContentType="application/vnd.ms-office.activeX+xml"/>
  <Override PartName="/xl/activeX/activeX700.bin" ContentType="application/vnd.ms-office.activeX"/>
  <Override PartName="/xl/activeX/activeX745.xml" ContentType="application/vnd.ms-office.activeX+xml"/>
  <Override PartName="/xl/activeX/activeX49.bin" ContentType="application/vnd.ms-office.activeX"/>
  <Override PartName="/xl/activeX/activeX353.bin" ContentType="application/vnd.ms-office.activeX"/>
  <Override PartName="/xl/activeX/activeX584.xml" ContentType="application/vnd.ms-office.activeX+xml"/>
  <Override PartName="/xl/activeX/activeX684.bin" ContentType="application/vnd.ms-office.activeX"/>
  <Override PartName="/xl/activeX/activeX770.xml" ContentType="application/vnd.ms-office.activeX+xml"/>
  <Override PartName="/xl/activeX/activeX74.bin" ContentType="application/vnd.ms-office.activeX"/>
  <Override PartName="/xl/activeX/activeX192.bin" ContentType="application/vnd.ms-office.activeX"/>
  <Override PartName="/xl/activeX/activeX329.xml" ContentType="application/vnd.ms-office.activeX+xml"/>
  <Override PartName="/xl/activeX/activeX429.bin" ContentType="application/vnd.ms-office.activeX"/>
  <Override PartName="/xl/activeX/activeX515.xml" ContentType="application/vnd.ms-office.activeX+xml"/>
  <Override PartName="/xl/activeX/activeX615.bin" ContentType="application/vnd.ms-office.activeX"/>
  <Override PartName="/xl/activeX/activeX2.bin" ContentType="application/vnd.ms-office.activeX"/>
  <Override PartName="/xl/activeX/activeX123.bin" ContentType="application/vnd.ms-office.activeX"/>
  <Override PartName="/xl/activeX/activeX168.xml" ContentType="application/vnd.ms-office.activeX+xml"/>
  <Override PartName="/xl/activeX/activeX268.bin" ContentType="application/vnd.ms-office.activeX"/>
  <Override PartName="/xl/activeX/activeX354.xml" ContentType="application/vnd.ms-office.activeX+xml"/>
  <Override PartName="/xl/activeX/activeX454.bin" ContentType="application/vnd.ms-office.activeX"/>
  <Override PartName="/xl/activeX/activeX499.xml" ContentType="application/vnd.ms-office.activeX+xml"/>
  <Override PartName="/xl/activeX/activeX599.bin" ContentType="application/vnd.ms-office.activeX"/>
  <Override PartName="/xl/activeX/activeX685.xml" ContentType="application/vnd.ms-office.activeX+xml"/>
  <Override PartName="/xl/activeX/activeX701.xml" ContentType="application/vnd.ms-office.activeX+xml"/>
  <Override PartName="/xl/theme/theme1.xml" ContentType="application/vnd.openxmlformats-officedocument.theme+xml"/>
  <Override PartName="/xl/activeX/activeX193.xml" ContentType="application/vnd.ms-office.activeX+xml"/>
  <Override PartName="/xl/activeX/activeX293.bin" ContentType="application/vnd.ms-office.activeX"/>
  <Override PartName="/xl/activeX/activeX540.xml" ContentType="application/vnd.ms-office.activeX+xml"/>
  <Override PartName="/xl/activeX/activeX640.bin" ContentType="application/vnd.ms-office.activeX"/>
  <Override PartName="/xl/activeX/activeX30.bin" ContentType="application/vnd.ms-office.activeX"/>
  <Override PartName="/xl/activeX/activeX75.xml" ContentType="application/vnd.ms-office.activeX+xml"/>
  <Override PartName="/xl/activeX/activeX269.xml" ContentType="application/vnd.ms-office.activeX+xml"/>
  <Override PartName="/xl/activeX/activeX369.bin" ContentType="application/vnd.ms-office.activeX"/>
  <Override PartName="/xl/activeX/activeX616.xml" ContentType="application/vnd.ms-office.activeX+xml"/>
  <Override PartName="/xl/activeX/activeX716.bin" ContentType="application/vnd.ms-office.activeX"/>
  <Override PartName="/xl/activeX/activeX3.xml" ContentType="application/vnd.ms-office.activeX+xml"/>
  <Override PartName="/xl/activeX/activeX124.xml" ContentType="application/vnd.ms-office.activeX+xml"/>
  <Override PartName="/xl/activeX/activeX224.bin" ContentType="application/vnd.ms-office.activeX"/>
  <Override PartName="/xl/activeX/activeX310.xml" ContentType="application/vnd.ms-office.activeX+xml"/>
  <Override PartName="/xl/activeX/activeX410.bin" ContentType="application/vnd.ms-office.activeX"/>
  <Override PartName="/xl/activeX/activeX455.xml" ContentType="application/vnd.ms-office.activeX+xml"/>
  <Override PartName="/xl/activeX/activeX555.bin" ContentType="application/vnd.ms-office.activeX"/>
  <Override PartName="/xl/activeX/activeX641.xml" ContentType="application/vnd.ms-office.activeX+xml"/>
  <Override PartName="/xl/activeX/activeX294.xml" ContentType="application/vnd.ms-office.activeX+xml"/>
  <Override PartName="/xl/activeX/activeX394.bin" ContentType="application/vnd.ms-office.activeX"/>
  <Override PartName="/xl/activeX/activeX480.xml" ContentType="application/vnd.ms-office.activeX+xml"/>
  <Override PartName="/xl/activeX/activeX741.bin" ContentType="application/vnd.ms-office.activeX"/>
  <Override PartName="/xl/activeX/activeX31.xml" ContentType="application/vnd.ms-office.activeX+xml"/>
  <Override PartName="/xl/activeX/activeX139.bin" ContentType="application/vnd.ms-office.activeX"/>
  <Override PartName="/xl/activeX/activeX225.xml" ContentType="application/vnd.ms-office.activeX+xml"/>
  <Override PartName="/xl/activeX/activeX580.bin" ContentType="application/vnd.ms-office.activeX"/>
  <Override PartName="/xl/activeX/activeX717.xml" ContentType="application/vnd.ms-office.activeX+xml"/>
  <Override PartName="/xl/activeX/activeX325.bin" ContentType="application/vnd.ms-office.activeX"/>
  <Override PartName="/xl/activeX/activeX411.xml" ContentType="application/vnd.ms-office.activeX+xml"/>
  <Override PartName="/xl/activeX/activeX511.bin" ContentType="application/vnd.ms-office.activeX"/>
  <Override PartName="/xl/activeX/activeX556.xml" ContentType="application/vnd.ms-office.activeX+xml"/>
  <Override PartName="/xl/activeX/activeX656.bin" ContentType="application/vnd.ms-office.activeX"/>
  <Override PartName="/xl/activeX/activeX742.xml" ContentType="application/vnd.ms-office.activeX+xml"/>
  <Override PartName="/xl/activeX/activeX46.bin" ContentType="application/vnd.ms-office.activeX"/>
  <Override PartName="/xl/activeX/activeX164.bin" ContentType="application/vnd.ms-office.activeX"/>
  <Override PartName="/xl/activeX/activeX250.xml" ContentType="application/vnd.ms-office.activeX+xml"/>
  <Override PartName="/xl/activeX/activeX350.bin" ContentType="application/vnd.ms-office.activeX"/>
  <Override PartName="/xl/activeX/activeX395.xml" ContentType="application/vnd.ms-office.activeX+xml"/>
  <Override PartName="/xl/activeX/activeX495.bin" ContentType="application/vnd.ms-office.activeX"/>
  <Override PartName="/xl/activeX/activeX581.xml" ContentType="application/vnd.ms-office.activeX+xml"/>
  <Override PartName="/xl/activeX/activeX681.bin" ContentType="application/vnd.ms-office.activeX"/>
  <Override PartName="/xl/activeX/activeX326.xml" ContentType="application/vnd.ms-office.activeX+xml"/>
  <Override PartName="/xl/activeX/activeX426.bin" ContentType="application/vnd.ms-office.activeX"/>
  <Override PartName="/xl/activeX/activeX657.xml" ContentType="application/vnd.ms-office.activeX+xml"/>
  <Override PartName="/xl/activeX/activeX757.bin" ContentType="application/vnd.ms-office.activeX"/>
  <Override PartName="/xl/activeX/activeX47.xml" ContentType="application/vnd.ms-office.activeX+xml"/>
  <Override PartName="/xl/activeX/activeX71.bin" ContentType="application/vnd.ms-office.activeX"/>
  <Override PartName="/xl/activeX/activeX165.xml" ContentType="application/vnd.ms-office.activeX+xml"/>
  <Override PartName="/xl/activeX/activeX265.bin" ContentType="application/vnd.ms-office.activeX"/>
  <Override PartName="/xl/activeX/activeX496.xml" ContentType="application/vnd.ms-office.activeX+xml"/>
  <Override PartName="/xl/activeX/activeX512.xml" ContentType="application/vnd.ms-office.activeX+xml"/>
  <Override PartName="/xl/activeX/activeX596.bin" ContentType="application/vnd.ms-office.activeX"/>
  <Override PartName="/xl/activeX/activeX612.bin" ContentType="application/vnd.ms-office.activeX"/>
  <Override PartName="/xl/activeX/activeX120.bin" ContentType="application/vnd.ms-office.activeX"/>
  <Override PartName="/xl/activeX/activeX351.xml" ContentType="application/vnd.ms-office.activeX+xml"/>
  <Override PartName="/xl/activeX/activeX451.bin" ContentType="application/vnd.ms-office.activeX"/>
  <Override PartName="/xl/activeX/activeX682.xml" ContentType="application/vnd.ms-office.activeX+xml"/>
  <Override PartName="/xl/activeX/activeX72.xml" ContentType="application/vnd.ms-office.activeX+xml"/>
  <Override PartName="/xl/activeX/activeX190.xml" ContentType="application/vnd.ms-office.activeX+xml"/>
  <Override PartName="/xl/activeX/activeX290.bin" ContentType="application/vnd.ms-office.activeX"/>
  <Override PartName="/xl/activeX/activeX427.xml" ContentType="application/vnd.ms-office.activeX+xml"/>
  <Override PartName="/xl/activeX/activeX527.bin" ContentType="application/vnd.ms-office.activeX"/>
  <Override PartName="/xl/activeX/activeX613.xml" ContentType="application/vnd.ms-office.activeX+xml"/>
  <Override PartName="/xl/activeX/activeX713.bin" ContentType="application/vnd.ms-office.activeX"/>
  <Override PartName="/xl/activeX/activeX758.xml" ContentType="application/vnd.ms-office.activeX+xml"/>
  <Override PartName="/xl/activeX/activeX121.xml" ContentType="application/vnd.ms-office.activeX+xml"/>
  <Override PartName="/xl/activeX/activeX221.bin" ContentType="application/vnd.ms-office.activeX"/>
  <Override PartName="/xl/activeX/activeX266.xml" ContentType="application/vnd.ms-office.activeX+xml"/>
  <Override PartName="/xl/activeX/activeX366.bin" ContentType="application/vnd.ms-office.activeX"/>
  <Override PartName="/xl/activeX/activeX452.xml" ContentType="application/vnd.ms-office.activeX+xml"/>
  <Override PartName="/xl/activeX/activeX552.bin" ContentType="application/vnd.ms-office.activeX"/>
  <Override PartName="/xl/activeX/activeX597.xml" ContentType="application/vnd.ms-office.activeX+xml"/>
  <Override PartName="/xl/activeX/activeX697.bin" ContentType="application/vnd.ms-office.activeX"/>
  <Override PartName="/xl/activeX/activeX87.bin" ContentType="application/vnd.ms-office.activeX"/>
  <Override PartName="/xl/activeX/activeX291.xml" ContentType="application/vnd.ms-office.activeX+xml"/>
  <Override PartName="/xl/activeX/activeX391.bin" ContentType="application/vnd.ms-office.activeX"/>
  <Override PartName="/xl/activeX/activeX528.xml" ContentType="application/vnd.ms-office.activeX+xml"/>
  <Override PartName="/xl/activeX/activeX136.bin" ContentType="application/vnd.ms-office.activeX"/>
  <Override PartName="/xl/activeX/activeX367.xml" ContentType="application/vnd.ms-office.activeX+xml"/>
  <Override PartName="/xl/activeX/activeX628.bin" ContentType="application/vnd.ms-office.activeX"/>
  <Override PartName="/xl/activeX/activeX714.xml" ContentType="application/vnd.ms-office.activeX+xml"/>
  <Override PartName="/xl/activeX/activeX18.bin" ContentType="application/vnd.ms-office.activeX"/>
  <Override PartName="/xl/activeX/activeX222.xml" ContentType="application/vnd.ms-office.activeX+xml"/>
  <Override PartName="/xl/activeX/activeX322.bin" ContentType="application/vnd.ms-office.activeX"/>
  <Override PartName="/xl/activeX/activeX467.bin" ContentType="application/vnd.ms-office.activeX"/>
  <Override PartName="/xl/activeX/activeX553.xml" ContentType="application/vnd.ms-office.activeX+xml"/>
  <Override PartName="/xl/activeX/activeX653.bin" ContentType="application/vnd.ms-office.activeX"/>
  <Override PartName="/xl/activeX/activeX698.xml" ContentType="application/vnd.ms-office.activeX+xml"/>
  <Override PartName="/xl/activeX/activeX43.bin" ContentType="application/vnd.ms-office.activeX"/>
  <Override PartName="/xl/activeX/activeX88.xml" ContentType="application/vnd.ms-office.activeX+xml"/>
  <Override PartName="/xl/activeX/activeX161.bin" ContentType="application/vnd.ms-office.activeX"/>
  <Override PartName="/xl/activeX/activeX392.xml" ContentType="application/vnd.ms-office.activeX+xml"/>
  <Override PartName="/xl/activeX/activeX492.bin" ContentType="application/vnd.ms-office.activeX"/>
  <Override PartName="/xl/activeX/activeX629.xml" ContentType="application/vnd.ms-office.activeX+xml"/>
  <Override PartName="/xl/activeX/activeX729.bin" ContentType="application/vnd.ms-office.activeX"/>
  <Override PartName="/xl/activeX/activeX19.xml" ContentType="application/vnd.ms-office.activeX+xml"/>
  <Override PartName="/xl/activeX/activeX137.xml" ContentType="application/vnd.ms-office.activeX+xml"/>
  <Override PartName="/xl/activeX/activeX237.bin" ContentType="application/vnd.ms-office.activeX"/>
  <Override PartName="/xl/activeX/activeX323.xml" ContentType="application/vnd.ms-office.activeX+xml"/>
  <Override PartName="/xl/activeX/activeX468.xml" ContentType="application/vnd.ms-office.activeX+xml"/>
  <Override PartName="/xl/activeX/activeX568.bin" ContentType="application/vnd.ms-office.activeX"/>
  <Override PartName="/xl/activeX/activeX162.xml" ContentType="application/vnd.ms-office.activeX+xml"/>
  <Override PartName="/xl/activeX/activeX423.bin" ContentType="application/vnd.ms-office.activeX"/>
  <Override PartName="/xl/activeX/activeX654.xml" ContentType="application/vnd.ms-office.activeX+xml"/>
  <Override PartName="/xl/activeX/activeX754.bin" ContentType="application/vnd.ms-office.activeX"/>
  <Override PartName="/xl/activeX/activeX44.xml" ContentType="application/vnd.ms-office.activeX+xml"/>
  <Override PartName="/xl/activeX/activeX262.bin" ContentType="application/vnd.ms-office.activeX"/>
  <Override PartName="/xl/activeX/activeX493.xml" ContentType="application/vnd.ms-office.activeX+xml"/>
  <Override PartName="/xl/activeX/activeX593.bin" ContentType="application/vnd.ms-office.activeX"/>
  <Override PartName="/xl/drawings/drawing2.xml" ContentType="application/vnd.openxmlformats-officedocument.drawing+xml"/>
  <Override PartName="/xl/activeX/activeX238.xml" ContentType="application/vnd.ms-office.activeX+xml"/>
  <Override PartName="/xl/activeX/activeX338.bin" ContentType="application/vnd.ms-office.activeX"/>
  <Override PartName="/xl/activeX/activeX424.xml" ContentType="application/vnd.ms-office.activeX+xml"/>
  <Override PartName="/xl/activeX/activeX524.bin" ContentType="application/vnd.ms-office.activeX"/>
  <Override PartName="/xl/activeX/activeX569.xml" ContentType="application/vnd.ms-office.activeX+xml"/>
  <Override PartName="/xl/activeX/activeX669.bin" ContentType="application/vnd.ms-office.activeX"/>
  <Override PartName="/xl/activeX/activeX755.xml" ContentType="application/vnd.ms-office.activeX+xml"/>
  <Override PartName="/xl/activeX/activeX59.bin" ContentType="application/vnd.ms-office.activeX"/>
  <Override PartName="/xl/activeX/activeX177.bin" ContentType="application/vnd.ms-office.activeX"/>
  <Override PartName="/xl/activeX/activeX263.xml" ContentType="application/vnd.ms-office.activeX+xml"/>
  <Override PartName="/xl/activeX/activeX363.bin" ContentType="application/vnd.ms-office.activeX"/>
  <Override PartName="/xl/activeX/activeX594.xml" ContentType="application/vnd.ms-office.activeX+xml"/>
  <Override PartName="/xl/activeX/activeX610.xml" ContentType="application/vnd.ms-office.activeX+xml"/>
  <Override PartName="/xl/activeX/activeX710.bin" ContentType="application/vnd.ms-office.activeX"/>
  <Override PartName="/xl/activeX/activeX108.bin" ContentType="application/vnd.ms-office.activeX"/>
  <Override PartName="/xl/activeX/activeX339.xml" ContentType="application/vnd.ms-office.activeX+xml"/>
  <Override PartName="/xl/activeX/activeX694.bin" ContentType="application/vnd.ms-office.activeX"/>
  <Override PartName="/xl/activeX/activeX84.bin" ContentType="application/vnd.ms-office.activeX"/>
  <Override PartName="/xl/activeX/activeX178.xml" ContentType="application/vnd.ms-office.activeX+xml"/>
  <Override PartName="/xl/activeX/activeX278.bin" ContentType="application/vnd.ms-office.activeX"/>
  <Override PartName="/xl/activeX/activeX439.bin" ContentType="application/vnd.ms-office.activeX"/>
  <Override PartName="/xl/activeX/activeX525.xml" ContentType="application/vnd.ms-office.activeX+xml"/>
  <Override PartName="/xl/activeX/activeX625.bin" ContentType="application/vnd.ms-office.activeX"/>
  <Override PartName="/xl/activeX/activeX711.xml" ContentType="application/vnd.ms-office.activeX+xml"/>
  <Override PartName="/xl/activeX/activeX15.bin" ContentType="application/vnd.ms-office.activeX"/>
  <Override PartName="/xl/activeX/activeX133.bin" ContentType="application/vnd.ms-office.activeX"/>
  <Override PartName="/xl/activeX/activeX364.xml" ContentType="application/vnd.ms-office.activeX+xml"/>
  <Override PartName="/xl/activeX/activeX464.bin" ContentType="application/vnd.ms-office.activeX"/>
  <Override PartName="/xl/activeX/activeX550.xml" ContentType="application/vnd.ms-office.activeX+xml"/>
  <Override PartName="/xl/activeX/activeX695.xml" ContentType="application/vnd.ms-office.activeX+xml"/>
  <Override PartName="/xl/activeX/activeX85.xml" ContentType="application/vnd.ms-office.activeX+xml"/>
  <Override PartName="/xl/activeX/activeX109.xml" ContentType="application/vnd.ms-office.activeX+xml"/>
  <Override PartName="/xl/activeX/activeX209.bin" ContentType="application/vnd.ms-office.activeX"/>
  <Override PartName="/xl/activeX/activeX650.bin" ContentType="application/vnd.ms-office.activeX"/>
  <Override PartName="/xl/activeX/activeX40.bin" ContentType="application/vnd.ms-office.activeX"/>
  <Override PartName="/xl/activeX/activeX134.xml" ContentType="application/vnd.ms-office.activeX+xml"/>
  <Override PartName="/xl/activeX/activeX279.xml" ContentType="application/vnd.ms-office.activeX+xml"/>
  <Override PartName="/xl/activeX/activeX379.bin" ContentType="application/vnd.ms-office.activeX"/>
  <Override PartName="/xl/activeX/activeX626.xml" ContentType="application/vnd.ms-office.activeX+xml"/>
  <Override PartName="/xl/activeX/activeX726.bin" ContentType="application/vnd.ms-office.activeX"/>
  <Override PartName="/xl/activeX/activeX16.xml" ContentType="application/vnd.ms-office.activeX+xml"/>
  <Override PartName="/xl/activeX/activeX234.bin" ContentType="application/vnd.ms-office.activeX"/>
  <Override PartName="/xl/activeX/activeX320.xml" ContentType="application/vnd.ms-office.activeX+xml"/>
  <Override PartName="/xl/activeX/activeX420.bin" ContentType="application/vnd.ms-office.activeX"/>
  <Override PartName="/xl/activeX/activeX465.xml" ContentType="application/vnd.ms-office.activeX+xml"/>
  <Override PartName="/xl/activeX/activeX565.bin" ContentType="application/vnd.ms-office.activeX"/>
  <Override PartName="/xl/activeX/activeX651.xml" ContentType="application/vnd.ms-office.activeX+xml"/>
  <Override PartName="/xl/activeX/activeX751.bin" ContentType="application/vnd.ms-office.activeX"/>
  <Override PartName="/xl/activeX/activeX41.xml" ContentType="application/vnd.ms-office.activeX+xml"/>
  <Override PartName="/xl/activeX/activeX490.xml" ContentType="application/vnd.ms-office.activeX+xml"/>
  <Override PartName="/xl/activeX/activeX590.bin" ContentType="application/vnd.ms-office.activeX"/>
  <Override PartName="/xl/activeX/activeX727.xml" ContentType="application/vnd.ms-office.activeX+xml"/>
  <Override PartName="/xl/activeX/activeX149.bin" ContentType="application/vnd.ms-office.activeX"/>
  <Override PartName="/xl/activeX/activeX235.xml" ContentType="application/vnd.ms-office.activeX+xml"/>
  <Override PartName="/xl/activeX/activeX335.bin" ContentType="application/vnd.ms-office.activeX"/>
  <Override PartName="/xl/activeX/activeX566.xml" ContentType="application/vnd.ms-office.activeX+xml"/>
  <Override PartName="/xl/activeX/activeX666.bin" ContentType="application/vnd.ms-office.activeX"/>
  <Override PartName="/xl/activeX/activeX174.bin" ContentType="application/vnd.ms-office.activeX"/>
  <Override PartName="/xl/activeX/activeX421.xml" ContentType="application/vnd.ms-office.activeX+xml"/>
  <Override PartName="/xl/activeX/activeX521.bin" ContentType="application/vnd.ms-office.activeX"/>
  <Override PartName="/xl/activeX/activeX752.xml" ContentType="application/vnd.ms-office.activeX+xml"/>
  <Override PartName="/xl/activeX/activeX56.bin" ContentType="application/vnd.ms-office.activeX"/>
  <Override PartName="/xl/activeX/activeX260.xml" ContentType="application/vnd.ms-office.activeX+xml"/>
  <Override PartName="/xl/activeX/activeX360.bin" ContentType="application/vnd.ms-office.activeX"/>
  <Override PartName="/xl/activeX/activeX591.xml" ContentType="application/vnd.ms-office.activeX+xml"/>
  <Override PartName="/xl/activeX/activeX691.bin" ContentType="application/vnd.ms-office.activeX"/>
  <Override PartName="/xl/activeX/activeX81.bin" ContentType="application/vnd.ms-office.activeX"/>
  <Override PartName="/xl/activeX/activeX105.bin" ContentType="application/vnd.ms-office.activeX"/>
  <Override PartName="/xl/activeX/activeX336.xml" ContentType="application/vnd.ms-office.activeX+xml"/>
  <Override PartName="/xl/activeX/activeX436.bin" ContentType="application/vnd.ms-office.activeX"/>
  <Override PartName="/xl/activeX/activeX522.xml" ContentType="application/vnd.ms-office.activeX+xml"/>
  <Override PartName="/xl/activeX/activeX622.bin" ContentType="application/vnd.ms-office.activeX"/>
  <Override PartName="/xl/activeX/activeX667.xml" ContentType="application/vnd.ms-office.activeX+xml"/>
  <Override PartName="/xl/activeX/activeX767.bin" ContentType="application/vnd.ms-office.activeX"/>
  <Override PartName="/xl/activeX/activeX57.xml" ContentType="application/vnd.ms-office.activeX+xml"/>
  <Override PartName="/xl/activeX/activeX130.bin" ContentType="application/vnd.ms-office.activeX"/>
  <Override PartName="/xl/activeX/activeX175.xml" ContentType="application/vnd.ms-office.activeX+xml"/>
  <Override PartName="/xl/activeX/activeX275.bin" ContentType="application/vnd.ms-office.activeX"/>
  <Override PartName="/xl/activeX/activeX361.xml" ContentType="application/vnd.ms-office.activeX+xml"/>
  <Override PartName="/xl/activeX/activeX461.bin" ContentType="application/vnd.ms-office.activeX"/>
  <Override PartName="/xl/activeX/activeX692.xml" ContentType="application/vnd.ms-office.activeX+xml"/>
  <Override PartName="/xl/activeX/activeX12.bin" ContentType="application/vnd.ms-office.activeX"/>
  <Override PartName="/xl/activeX/activeX106.xml" ContentType="application/vnd.ms-office.activeX+xml"/>
  <Override PartName="/xl/activeX/activeX206.bin" ContentType="application/vnd.ms-office.activeX"/>
  <Override PartName="/xl/activeX/activeX437.xml" ContentType="application/vnd.ms-office.activeX+xml"/>
  <Override PartName="/xl/activeX/activeX82.xml" ContentType="application/vnd.ms-office.activeX+xml"/>
  <Override PartName="/xl/activeX/activeX276.xml" ContentType="application/vnd.ms-office.activeX+xml"/>
  <Override PartName="/xl/activeX/activeX537.bin" ContentType="application/vnd.ms-office.activeX"/>
  <Override PartName="/xl/activeX/activeX623.xml" ContentType="application/vnd.ms-office.activeX+xml"/>
  <Override PartName="/xl/activeX/activeX723.bin" ContentType="application/vnd.ms-office.activeX"/>
  <Override PartName="/xl/activeX/activeX768.xml" ContentType="application/vnd.ms-office.activeX+xml"/>
  <Override PartName="/xl/activeX/activeX13.xml" ContentType="application/vnd.ms-office.activeX+xml"/>
  <Override PartName="/xl/activeX/activeX131.xml" ContentType="application/vnd.ms-office.activeX+xml"/>
  <Override PartName="/xl/activeX/activeX231.bin" ContentType="application/vnd.ms-office.activeX"/>
  <Override PartName="/xl/activeX/activeX376.bin" ContentType="application/vnd.ms-office.activeX"/>
  <Override PartName="/xl/activeX/activeX462.xml" ContentType="application/vnd.ms-office.activeX+xml"/>
  <Override PartName="/xl/activeX/activeX562.bin" ContentType="application/vnd.ms-office.activeX"/>
  <Override PartName="/xl/activeX/activeX97.bin" ContentType="application/vnd.ms-office.activeX"/>
  <Override PartName="/xl/activeX/activeX207.xml" ContentType="application/vnd.ms-office.activeX+xml"/>
  <Override PartName="/xl/activeX/activeX307.bin" ContentType="application/vnd.ms-office.activeX"/>
  <Override PartName="/xl/activeX/activeX538.xml" ContentType="application/vnd.ms-office.activeX+xml"/>
  <Override PartName="/xl/activeX/activeX638.bin" ContentType="application/vnd.ms-office.activeX"/>
  <Override PartName="/xl/activeX/activeX146.bin" ContentType="application/vnd.ms-office.activeX"/>
  <Override PartName="/xl/activeX/activeX232.xml" ContentType="application/vnd.ms-office.activeX+xml"/>
  <Override PartName="/xl/activeX/activeX377.xml" ContentType="application/vnd.ms-office.activeX+xml"/>
  <Override PartName="/xl/activeX/activeX477.bin" ContentType="application/vnd.ms-office.activeX"/>
  <Override PartName="/xl/activeX/activeX724.xml" ContentType="application/vnd.ms-office.activeX+xml"/>
  <Override PartName="/xl/activeX/activeX28.bin" ContentType="application/vnd.ms-office.activeX"/>
  <Override PartName="/xl/activeX/activeX332.bin" ContentType="application/vnd.ms-office.activeX"/>
  <Override PartName="/xl/activeX/activeX563.xml" ContentType="application/vnd.ms-office.activeX+xml"/>
  <Override PartName="/xl/activeX/activeX663.bin" ContentType="application/vnd.ms-office.activeX"/>
  <Override PartName="/xl/activeX/activeX53.bin" ContentType="application/vnd.ms-office.activeX"/>
  <Override PartName="/xl/activeX/activeX98.xml" ContentType="application/vnd.ms-office.activeX+xml"/>
  <Override PartName="/xl/activeX/activeX171.bin" ContentType="application/vnd.ms-office.activeX"/>
  <Override PartName="/xl/activeX/activeX308.xml" ContentType="application/vnd.ms-office.activeX+xml"/>
  <Override PartName="/xl/activeX/activeX408.bin" ContentType="application/vnd.ms-office.activeX"/>
  <Override PartName="/xl/activeX/activeX639.xml" ContentType="application/vnd.ms-office.activeX+xml"/>
  <Override PartName="/xl/activeX/activeX739.bin" ContentType="application/vnd.ms-office.activeX"/>
  <Override PartName="/xl/activeX/activeX29.xml" ContentType="application/vnd.ms-office.activeX+xml"/>
  <Override PartName="/xl/activeX/activeX102.bin" ContentType="application/vnd.ms-office.activeX"/>
  <Override PartName="/xl/activeX/activeX147.xml" ContentType="application/vnd.ms-office.activeX+xml"/>
  <Override PartName="/xl/activeX/activeX247.bin" ContentType="application/vnd.ms-office.activeX"/>
  <Override PartName="/xl/activeX/activeX333.xml" ContentType="application/vnd.ms-office.activeX+xml"/>
  <Override PartName="/xl/activeX/activeX433.bin" ContentType="application/vnd.ms-office.activeX"/>
  <Override PartName="/xl/activeX/activeX478.xml" ContentType="application/vnd.ms-office.activeX+xml"/>
  <Override PartName="/xl/activeX/activeX578.bin" ContentType="application/vnd.ms-office.activeX"/>
  <Override PartName="/xl/activeX/activeX664.xml" ContentType="application/vnd.ms-office.activeX+xml"/>
  <Override PartName="/xl/activeX/activeX172.xml" ContentType="application/vnd.ms-office.activeX+xml"/>
  <Override PartName="/xl/activeX/activeX272.bin" ContentType="application/vnd.ms-office.activeX"/>
  <Override PartName="/xl/activeX/activeX409.xml" ContentType="application/vnd.ms-office.activeX+xml"/>
  <Override PartName="/xl/activeX/activeX764.bin" ContentType="application/vnd.ms-office.activeX"/>
  <Override PartName="/xl/activeX/activeX54.xml" ContentType="application/vnd.ms-office.activeX+xml"/>
  <Override PartName="/xl/activeX/activeX248.xml" ContentType="application/vnd.ms-office.activeX+xml"/>
  <Override PartName="/xl/activeX/activeX509.bin" ContentType="application/vnd.ms-office.activeX"/>
  <Override PartName="/xl/activeX/activeX103.xml" ContentType="application/vnd.ms-office.activeX+xml"/>
  <Override PartName="/xl/activeX/activeX203.bin" ContentType="application/vnd.ms-office.activeX"/>
  <Override PartName="/xl/activeX/activeX348.bin" ContentType="application/vnd.ms-office.activeX"/>
  <Override PartName="/xl/activeX/activeX434.xml" ContentType="application/vnd.ms-office.activeX+xml"/>
  <Override PartName="/xl/activeX/activeX534.bin" ContentType="application/vnd.ms-office.activeX"/>
  <Override PartName="/xl/activeX/activeX579.xml" ContentType="application/vnd.ms-office.activeX+xml"/>
  <Override PartName="/xl/activeX/activeX620.xml" ContentType="application/vnd.ms-office.activeX+xml"/>
  <Override PartName="/xl/activeX/activeX679.bin" ContentType="application/vnd.ms-office.activeX"/>
  <Override PartName="/xl/activeX/activeX765.xml" ContentType="application/vnd.ms-office.activeX+xml"/>
  <Override PartName="/xl/activeX/activeX69.bin" ContentType="application/vnd.ms-office.activeX"/>
  <Override PartName="/xl/activeX/activeX187.bin" ContentType="application/vnd.ms-office.activeX"/>
  <Override PartName="/xl/activeX/activeX273.xml" ContentType="application/vnd.ms-office.activeX+xml"/>
  <Override PartName="/xl/activeX/activeX373.bin" ContentType="application/vnd.ms-office.activeX"/>
  <Override PartName="/xl/activeX/activeX720.bin" ContentType="application/vnd.ms-office.activeX"/>
  <Override PartName="/xl/activeX/activeX10.xml" ContentType="application/vnd.ms-office.activeX+xml"/>
  <Override PartName="/xl/activeX/activeX118.bin" ContentType="application/vnd.ms-office.activeX"/>
  <Override PartName="/xl/activeX/activeX204.xml" ContentType="application/vnd.ms-office.activeX+xml"/>
  <Override PartName="/xl/activeX/activeX349.xml" ContentType="application/vnd.ms-office.activeX+xml"/>
  <Override PartName="/xl/activeX/activeX449.bin" ContentType="application/vnd.ms-office.activeX"/>
  <Override PartName="/xl/activeX/activeX94.bin" ContentType="application/vnd.ms-office.activeX"/>
  <Override PartName="/xl/activeX/activeX188.xml" ContentType="application/vnd.ms-office.activeX+xml"/>
  <Override PartName="/xl/activeX/activeX288.bin" ContentType="application/vnd.ms-office.activeX"/>
  <Override PartName="/xl/activeX/activeX304.bin" ContentType="application/vnd.ms-office.activeX"/>
  <Override PartName="/xl/activeX/activeX535.xml" ContentType="application/vnd.ms-office.activeX+xml"/>
  <Override PartName="/xl/activeX/activeX635.bin" ContentType="application/vnd.ms-office.activeX"/>
  <Override PartName="/xl/activeX/activeX721.xml" ContentType="application/vnd.ms-office.activeX+xml"/>
  <Override PartName="/xl/activeX/activeX25.bin" ContentType="application/vnd.ms-office.activeX"/>
  <Override PartName="/xl/activeX/activeX143.bin" ContentType="application/vnd.ms-office.activeX"/>
  <Override PartName="/xl/activeX/activeX374.xml" ContentType="application/vnd.ms-office.activeX+xml"/>
  <Override PartName="/xl/activeX/activeX474.bin" ContentType="application/vnd.ms-office.activeX"/>
  <Override PartName="/xl/activeX/activeX560.xml" ContentType="application/vnd.ms-office.activeX+xml"/>
  <Override PartName="/xl/activeX/activeX660.bin" ContentType="application/vnd.ms-office.activeX"/>
  <Override PartName="/xl/activeX/activeX95.xml" ContentType="application/vnd.ms-office.activeX+xml"/>
  <Override PartName="/xl/activeX/activeX119.xml" ContentType="application/vnd.ms-office.activeX+xml"/>
  <Override PartName="/xl/activeX/activeX219.bin" ContentType="application/vnd.ms-office.activeX"/>
  <Override PartName="/xl/activeX/activeX305.xml" ContentType="application/vnd.ms-office.activeX+xml"/>
  <Override PartName="/xl/activeX/activeX405.bin" ContentType="application/vnd.ms-office.activeX"/>
  <Override PartName="/xl/activeX/activeX636.xml" ContentType="application/vnd.ms-office.activeX+xml"/>
  <Override PartName="/xl/activeX/activeX736.bin" ContentType="application/vnd.ms-office.activeX"/>
  <Override PartName="/xl/worksheets/sheet7.xml" ContentType="application/vnd.openxmlformats-officedocument.spreadsheetml.worksheet+xml"/>
  <Override PartName="/xl/activeX/activeX50.bin" ContentType="application/vnd.ms-office.activeX"/>
  <Override PartName="/xl/activeX/activeX144.xml" ContentType="application/vnd.ms-office.activeX+xml"/>
  <Override PartName="/xl/activeX/activeX244.bin" ContentType="application/vnd.ms-office.activeX"/>
  <Override PartName="/xl/activeX/activeX289.xml" ContentType="application/vnd.ms-office.activeX+xml"/>
  <Override PartName="/xl/activeX/activeX389.bin" ContentType="application/vnd.ms-office.activeX"/>
  <Override PartName="/xl/activeX/activeX475.xml" ContentType="application/vnd.ms-office.activeX+xml"/>
  <Override PartName="/xl/activeX/activeX575.bin" ContentType="application/vnd.ms-office.activeX"/>
  <Override PartName="/xl/activeX/activeX26.xml" ContentType="application/vnd.ms-office.activeX+xml"/>
  <Override PartName="/xl/activeX/activeX330.xml" ContentType="application/vnd.ms-office.activeX+xml"/>
  <Override PartName="/xl/activeX/activeX430.bin" ContentType="application/vnd.ms-office.activeX"/>
  <Override PartName="/xl/activeX/activeX661.xml" ContentType="application/vnd.ms-office.activeX+xml"/>
  <Override PartName="/xl/activeX/activeX761.bin" ContentType="application/vnd.ms-office.activeX"/>
  <Override PartName="/xl/activeX/activeX51.xml" ContentType="application/vnd.ms-office.activeX+xml"/>
  <Override PartName="/xl/activeX/activeX159.bin" ContentType="application/vnd.ms-office.activeX"/>
  <Override PartName="/xl/activeX/activeX406.xml" ContentType="application/vnd.ms-office.activeX+xml"/>
  <Override PartName="/xl/activeX/activeX506.bin" ContentType="application/vnd.ms-office.activeX"/>
  <Override PartName="/xl/activeX/activeX737.xml" ContentType="application/vnd.ms-office.activeX+xml"/>
  <Override PartName="/xl/activeX/activeX100.xml" ContentType="application/vnd.ms-office.activeX+xml"/>
  <Override PartName="/xl/activeX/activeX200.bin" ContentType="application/vnd.ms-office.activeX"/>
  <Override PartName="/xl/activeX/activeX245.xml" ContentType="application/vnd.ms-office.activeX+xml"/>
  <Override PartName="/xl/activeX/activeX345.bin" ContentType="application/vnd.ms-office.activeX"/>
  <Override PartName="/xl/activeX/activeX431.xml" ContentType="application/vnd.ms-office.activeX+xml"/>
  <Override PartName="/xl/activeX/activeX576.xml" ContentType="application/vnd.ms-office.activeX+xml"/>
  <Override PartName="/xl/activeX/activeX676.bin" ContentType="application/vnd.ms-office.activeX"/>
  <Override PartName="/xl/activeX/activeX66.bin" ContentType="application/vnd.ms-office.activeX"/>
  <Override PartName="/xl/activeX/activeX184.bin" ContentType="application/vnd.ms-office.activeX"/>
  <Override PartName="/xl/activeX/activeX270.xml" ContentType="application/vnd.ms-office.activeX+xml"/>
  <Override PartName="/xl/activeX/activeX370.bin" ContentType="application/vnd.ms-office.activeX"/>
  <Override PartName="/xl/activeX/activeX507.xml" ContentType="application/vnd.ms-office.activeX+xml"/>
  <Override PartName="/xl/activeX/activeX531.bin" ContentType="application/vnd.ms-office.activeX"/>
  <Override PartName="/xl/activeX/activeX762.xml" ContentType="application/vnd.ms-office.activeX+xml"/>
  <Override PartName="/xl/activeX/activeX115.bin" ContentType="application/vnd.ms-office.activeX"/>
  <Override PartName="/xl/activeX/activeX346.xml" ContentType="application/vnd.ms-office.activeX+xml"/>
  <Override PartName="/xl/activeX/activeX607.bin" ContentType="application/vnd.ms-office.activeX"/>
  <Override PartName="/xl/activeX/activeX91.bin" ContentType="application/vnd.ms-office.activeX"/>
  <Override PartName="/xl/activeX/activeX185.xml" ContentType="application/vnd.ms-office.activeX+xml"/>
  <Override PartName="/xl/activeX/activeX201.xml" ContentType="application/vnd.ms-office.activeX+xml"/>
  <Override PartName="/xl/activeX/activeX301.bin" ContentType="application/vnd.ms-office.activeX"/>
  <Override PartName="/xl/activeX/activeX446.bin" ContentType="application/vnd.ms-office.activeX"/>
  <Override PartName="/xl/activeX/activeX532.xml" ContentType="application/vnd.ms-office.activeX+xml"/>
  <Override PartName="/xl/activeX/activeX632.bin" ContentType="application/vnd.ms-office.activeX"/>
  <Override PartName="/xl/activeX/activeX677.xml" ContentType="application/vnd.ms-office.activeX+xml"/>
  <Override PartName="/xl/activeX/activeX777.bin" ContentType="application/vnd.ms-office.activeX"/>
  <Override PartName="/xl/activeX/activeX22.bin" ContentType="application/vnd.ms-office.activeX"/>
  <Override PartName="/xl/activeX/activeX67.xml" ContentType="application/vnd.ms-office.activeX+xml"/>
  <Override PartName="/xl/activeX/activeX140.bin" ContentType="application/vnd.ms-office.activeX"/>
  <Override PartName="/xl/activeX/activeX285.bin" ContentType="application/vnd.ms-office.activeX"/>
  <Override PartName="/xl/activeX/activeX371.xml" ContentType="application/vnd.ms-office.activeX+xml"/>
  <Override PartName="/xl/activeX/activeX471.bin" ContentType="application/vnd.ms-office.activeX"/>
  <Override PartName="/xl/activeX/activeX608.xml" ContentType="application/vnd.ms-office.activeX+xml"/>
  <Override PartName="/xl/activeX/activeX708.bin" ContentType="application/vnd.ms-office.activeX"/>
  <Override PartName="/xl/activeX/activeX92.xml" ContentType="application/vnd.ms-office.activeX+xml"/>
  <Override PartName="/xl/activeX/activeX116.xml" ContentType="application/vnd.ms-office.activeX+xml"/>
  <Override PartName="/xl/activeX/activeX216.bin" ContentType="application/vnd.ms-office.activeX"/>
  <Override PartName="/xl/activeX/activeX447.xml" ContentType="application/vnd.ms-office.activeX+xml"/>
  <Override PartName="/xl/activeX/activeX547.bin" ContentType="application/vnd.ms-office.activeX"/>
  <Override PartName="/xl/activeX/activeX778.xml" ContentType="application/vnd.ms-office.activeX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activeX/activeX286.xml" ContentType="application/vnd.ms-office.activeX+xml"/>
  <Override PartName="/xl/activeX/activeX302.xml" ContentType="application/vnd.ms-office.activeX+xml"/>
  <Override PartName="/xl/activeX/activeX386.bin" ContentType="application/vnd.ms-office.activeX"/>
  <Override PartName="/xl/activeX/activeX402.bin" ContentType="application/vnd.ms-office.activeX"/>
  <Override PartName="/xl/activeX/activeX633.xml" ContentType="application/vnd.ms-office.activeX+xml"/>
  <Override PartName="/xl/activeX/activeX733.bin" ContentType="application/vnd.ms-office.activeX"/>
  <Override PartName="/xl/activeX/activeX23.xml" ContentType="application/vnd.ms-office.activeX+xml"/>
  <Override PartName="/xl/activeX/activeX141.xml" ContentType="application/vnd.ms-office.activeX+xml"/>
  <Override PartName="/xl/activeX/activeX241.bin" ContentType="application/vnd.ms-office.activeX"/>
  <Override PartName="/xl/activeX/activeX472.xml" ContentType="application/vnd.ms-office.activeX+xml"/>
  <Override PartName="/xl/activeX/activeX572.bin" ContentType="application/vnd.ms-office.activeX"/>
  <Override PartName="/xl/activeX/activeX709.xml" ContentType="application/vnd.ms-office.activeX+xml"/>
  <Default Extension="vml" ContentType="application/vnd.openxmlformats-officedocument.vmlDrawing"/>
  <Override PartName="/xl/activeX/activeX217.xml" ContentType="application/vnd.ms-office.activeX+xml"/>
  <Override PartName="/xl/activeX/activeX317.bin" ContentType="application/vnd.ms-office.activeX"/>
  <Override PartName="/xl/activeX/activeX403.xml" ContentType="application/vnd.ms-office.activeX+xml"/>
  <Override PartName="/xl/activeX/activeX503.bin" ContentType="application/vnd.ms-office.activeX"/>
  <Override PartName="/xl/activeX/activeX548.xml" ContentType="application/vnd.ms-office.activeX+xml"/>
  <Override PartName="/xl/activeX/activeX648.bin" ContentType="application/vnd.ms-office.activeX"/>
  <Override PartName="/xl/activeX/activeX734.xml" ContentType="application/vnd.ms-office.activeX+xml"/>
  <Override PartName="/xl/activeX/activeX38.bin" ContentType="application/vnd.ms-office.activeX"/>
  <Override PartName="/xl/activeX/activeX156.bin" ContentType="application/vnd.ms-office.activeX"/>
  <Override PartName="/xl/activeX/activeX242.xml" ContentType="application/vnd.ms-office.activeX+xml"/>
  <Override PartName="/xl/activeX/activeX342.bin" ContentType="application/vnd.ms-office.activeX"/>
  <Override PartName="/xl/activeX/activeX387.xml" ContentType="application/vnd.ms-office.activeX+xml"/>
  <Override PartName="/xl/activeX/activeX487.bin" ContentType="application/vnd.ms-office.activeX"/>
  <Override PartName="/xl/activeX/activeX573.xml" ContentType="application/vnd.ms-office.activeX+xml"/>
  <Override PartName="/xl/activeX/activeX181.bin" ContentType="application/vnd.ms-office.activeX"/>
  <Override PartName="/xl/activeX/activeX318.xml" ContentType="application/vnd.ms-office.activeX+xml"/>
  <Override PartName="/xl/activeX/activeX673.bin" ContentType="application/vnd.ms-office.activeX"/>
  <Override PartName="/xl/activeX/activeX63.bin" ContentType="application/vnd.ms-office.activeX"/>
  <Override PartName="/xl/activeX/activeX157.xml" ContentType="application/vnd.ms-office.activeX+xml"/>
  <Override PartName="/xl/activeX/activeX418.bin" ContentType="application/vnd.ms-office.activeX"/>
  <Override PartName="/xl/activeX/activeX504.xml" ContentType="application/vnd.ms-office.activeX+xml"/>
  <Override PartName="/xl/activeX/activeX604.bin" ContentType="application/vnd.ms-office.activeX"/>
  <Override PartName="/xl/activeX/activeX649.xml" ContentType="application/vnd.ms-office.activeX+xml"/>
  <Override PartName="/xl/activeX/activeX749.bin" ContentType="application/vnd.ms-office.activeX"/>
  <Override PartName="/xl/activeX/activeX39.xml" ContentType="application/vnd.ms-office.activeX+xml"/>
  <Override PartName="/xl/activeX/activeX112.bin" ContentType="application/vnd.ms-office.activeX"/>
  <Override PartName="/xl/activeX/activeX257.bin" ContentType="application/vnd.ms-office.activeX"/>
  <Override PartName="/xl/activeX/activeX343.xml" ContentType="application/vnd.ms-office.activeX+xml"/>
  <Override PartName="/xl/activeX/activeX443.bin" ContentType="application/vnd.ms-office.activeX"/>
  <Override PartName="/xl/activeX/activeX488.xml" ContentType="application/vnd.ms-office.activeX+xml"/>
  <Override PartName="/xl/activeX/activeX588.bin" ContentType="application/vnd.ms-office.activeX"/>
  <Override PartName="/xl/activeX/activeX674.xml" ContentType="application/vnd.ms-office.activeX+xml"/>
  <Override PartName="/xl/activeX/activeX774.bin" ContentType="application/vnd.ms-office.activeX"/>
  <Override PartName="/xl/activeX/activeX64.xml" ContentType="application/vnd.ms-office.activeX+xml"/>
  <Override PartName="/xl/activeX/activeX182.xml" ContentType="application/vnd.ms-office.activeX+xml"/>
  <Override PartName="/xl/activeX/activeX282.bin" ContentType="application/vnd.ms-office.activeX"/>
  <Override PartName="/xl/activeX/activeX419.xml" ContentType="application/vnd.ms-office.activeX+xml"/>
  <Override PartName="/xl/activeX/activeX519.bin" ContentType="application/vnd.ms-office.activeX"/>
  <Default Extension="rels" ContentType="application/vnd.openxmlformats-package.relationships+xml"/>
  <Override PartName="/xl/activeX/activeX113.xml" ContentType="application/vnd.ms-office.activeX+xml"/>
  <Override PartName="/xl/activeX/activeX258.xml" ContentType="application/vnd.ms-office.activeX+xml"/>
  <Override PartName="/xl/activeX/activeX358.bin" ContentType="application/vnd.ms-office.activeX"/>
  <Override PartName="/xl/activeX/activeX589.xml" ContentType="application/vnd.ms-office.activeX+xml"/>
  <Override PartName="/xl/activeX/activeX605.xml" ContentType="application/vnd.ms-office.activeX+xml"/>
  <Override PartName="/xl/activeX/activeX689.bin" ContentType="application/vnd.ms-office.activeX"/>
  <Override PartName="/xl/activeX/activeX705.bin" ContentType="application/vnd.ms-office.activeX"/>
  <Override PartName="/xl/activeX/activeX197.bin" ContentType="application/vnd.ms-office.activeX"/>
  <Override PartName="/xl/activeX/activeX213.bin" ContentType="application/vnd.ms-office.activeX"/>
  <Override PartName="/xl/activeX/activeX444.xml" ContentType="application/vnd.ms-office.activeX+xml"/>
  <Override PartName="/xl/activeX/activeX544.bin" ContentType="application/vnd.ms-office.activeX"/>
  <Override PartName="/xl/activeX/activeX630.xml" ContentType="application/vnd.ms-office.activeX+xml"/>
  <Override PartName="/xl/activeX/activeX730.bin" ContentType="application/vnd.ms-office.activeX"/>
  <Override PartName="/xl/activeX/activeX775.xml" ContentType="application/vnd.ms-office.activeX+xml"/>
  <Override PartName="/xl/worksheets/sheet1.xml" ContentType="application/vnd.openxmlformats-officedocument.spreadsheetml.worksheet+xml"/>
  <Override PartName="/xl/activeX/activeX20.xml" ContentType="application/vnd.ms-office.activeX+xml"/>
  <Override PartName="/xl/activeX/activeX79.bin" ContentType="application/vnd.ms-office.activeX"/>
  <Override PartName="/xl/activeX/activeX283.xml" ContentType="application/vnd.ms-office.activeX+xml"/>
  <Override PartName="/xl/activeX/activeX383.bin" ContentType="application/vnd.ms-office.activeX"/>
  <Override PartName="/xl/activeX/activeX706.xml" ContentType="application/vnd.ms-office.activeX+xml"/>
  <Override PartName="/xl/activeX/activeX7.bin" ContentType="application/vnd.ms-office.activeX"/>
  <Override PartName="/xl/activeX/activeX128.bin" ContentType="application/vnd.ms-office.activeX"/>
  <Override PartName="/xl/activeX/activeX214.xml" ContentType="application/vnd.ms-office.activeX+xml"/>
  <Override PartName="/xl/activeX/activeX314.bin" ContentType="application/vnd.ms-office.activeX"/>
  <Override PartName="/xl/activeX/activeX359.xml" ContentType="application/vnd.ms-office.activeX+xml"/>
  <Override PartName="/xl/activeX/activeX459.bin" ContentType="application/vnd.ms-office.activeX"/>
  <Override PartName="/xl/activeX/activeX545.xml" ContentType="application/vnd.ms-office.activeX+xml"/>
  <Override PartName="/xl/activeX/activeX645.bin" ContentType="application/vnd.ms-office.activeX"/>
  <Override PartName="/xl/activeX/activeX153.bin" ContentType="application/vnd.ms-office.activeX"/>
  <Override PartName="/xl/activeX/activeX198.xml" ContentType="application/vnd.ms-office.activeX+xml"/>
  <Override PartName="/xl/activeX/activeX298.bin" ContentType="application/vnd.ms-office.activeX"/>
  <Override PartName="/xl/activeX/activeX384.xml" ContentType="application/vnd.ms-office.activeX+xml"/>
  <Override PartName="/xl/activeX/activeX400.xml" ContentType="application/vnd.ms-office.activeX+xml"/>
  <Override PartName="/xl/activeX/activeX484.bin" ContentType="application/vnd.ms-office.activeX"/>
  <Override PartName="/xl/activeX/activeX500.bin" ContentType="application/vnd.ms-office.activeX"/>
  <Override PartName="/xl/activeX/activeX731.xml" ContentType="application/vnd.ms-office.activeX+xml"/>
  <Override PartName="/xl/activeX/activeX35.bin" ContentType="application/vnd.ms-office.activeX"/>
  <Override PartName="/xl/activeX/activeX129.xml" ContentType="application/vnd.ms-office.activeX+xml"/>
  <Override PartName="/xl/activeX/activeX229.bin" ContentType="application/vnd.ms-office.activeX"/>
  <Override PartName="/xl/activeX/activeX570.xml" ContentType="application/vnd.ms-office.activeX+xml"/>
  <Override PartName="/xl/activeX/activeX670.bin" ContentType="application/vnd.ms-office.activeX"/>
  <Override PartName="/xl/activeX/activeX8.xml" ContentType="application/vnd.ms-office.activeX+xml"/>
  <Override PartName="/xl/activeX/activeX60.bin" ContentType="application/vnd.ms-office.activeX"/>
  <Override PartName="/xl/activeX/activeX299.xml" ContentType="application/vnd.ms-office.activeX+xml"/>
  <Override PartName="/xl/activeX/activeX315.xml" ContentType="application/vnd.ms-office.activeX+xml"/>
  <Override PartName="/xl/activeX/activeX415.bin" ContentType="application/vnd.ms-office.activeX"/>
  <Override PartName="/xl/activeX/activeX501.xml" ContentType="application/vnd.ms-office.activeX+xml"/>
  <Override PartName="/xl/activeX/activeX646.xml" ContentType="application/vnd.ms-office.activeX+xml"/>
  <Override PartName="/xl/activeX/activeX746.bin" ContentType="application/vnd.ms-office.activeX"/>
  <Override PartName="/xl/activeX/activeX36.xml" ContentType="application/vnd.ms-office.activeX+xml"/>
  <Override PartName="/xl/activeX/activeX154.xml" ContentType="application/vnd.ms-office.activeX+xml"/>
  <Override PartName="/xl/activeX/activeX254.bin" ContentType="application/vnd.ms-office.activeX"/>
  <Override PartName="/xl/activeX/activeX340.xml" ContentType="application/vnd.ms-office.activeX+xml"/>
  <Override PartName="/xl/activeX/activeX399.bin" ContentType="application/vnd.ms-office.activeX"/>
  <Override PartName="/xl/activeX/activeX485.xml" ContentType="application/vnd.ms-office.activeX+xml"/>
  <Override PartName="/xl/activeX/activeX585.bin" ContentType="application/vnd.ms-office.activeX"/>
  <Override PartName="/xl/activeX/activeX601.bin" ContentType="application/vnd.ms-office.activeX"/>
  <Override PartName="/xl/activeX/activeX440.bin" ContentType="application/vnd.ms-office.activeX"/>
  <Override PartName="/xl/activeX/activeX671.xml" ContentType="application/vnd.ms-office.activeX+xml"/>
  <Override PartName="/xl/activeX/activeX771.bin" ContentType="application/vnd.ms-office.activeX"/>
  <Override PartName="/xl/activeX/activeX61.xml" ContentType="application/vnd.ms-office.activeX+xml"/>
  <Override PartName="/xl/activeX/activeX169.bin" ContentType="application/vnd.ms-office.activeX"/>
  <Override PartName="/xl/activeX/activeX255.xml" ContentType="application/vnd.ms-office.activeX+xml"/>
  <Override PartName="/xl/activeX/activeX416.xml" ContentType="application/vnd.ms-office.activeX+xml"/>
  <Override PartName="/xl/activeX/activeX516.bin" ContentType="application/vnd.ms-office.activeX"/>
  <Override PartName="/xl/activeX/activeX602.xml" ContentType="application/vnd.ms-office.activeX+xml"/>
  <Override PartName="/xl/activeX/activeX702.bin" ContentType="application/vnd.ms-office.activeX"/>
  <Override PartName="/xl/activeX/activeX747.xml" ContentType="application/vnd.ms-office.activeX+xml"/>
  <Override PartName="/xl/comments3.xml" ContentType="application/vnd.openxmlformats-officedocument.spreadsheetml.comments+xml"/>
  <Override PartName="/xl/activeX/activeX110.xml" ContentType="application/vnd.ms-office.activeX+xml"/>
  <Override PartName="/xl/activeX/activeX210.bin" ContentType="application/vnd.ms-office.activeX"/>
  <Override PartName="/xl/activeX/activeX355.bin" ContentType="application/vnd.ms-office.activeX"/>
  <Override PartName="/xl/activeX/activeX441.xml" ContentType="application/vnd.ms-office.activeX+xml"/>
  <Override PartName="/xl/activeX/activeX541.bin" ContentType="application/vnd.ms-office.activeX"/>
  <Override PartName="/xl/activeX/activeX586.xml" ContentType="application/vnd.ms-office.activeX+xml"/>
  <Override PartName="/xl/activeX/activeX686.bin" ContentType="application/vnd.ms-office.activeX"/>
  <Override PartName="/xl/activeX/activeX772.xml" ContentType="application/vnd.ms-office.activeX+xml"/>
  <Override PartName="/xl/activeX/activeX76.bin" ContentType="application/vnd.ms-office.activeX"/>
  <Override PartName="/xl/activeX/activeX194.bin" ContentType="application/vnd.ms-office.activeX"/>
  <Override PartName="/xl/activeX/activeX280.xml" ContentType="application/vnd.ms-office.activeX+xml"/>
  <Override PartName="/xl/activeX/activeX380.bin" ContentType="application/vnd.ms-office.activeX"/>
  <Override PartName="/xl/activeX/activeX517.xml" ContentType="application/vnd.ms-office.activeX+xml"/>
  <Override PartName="/xl/activeX/activeX617.bin" ContentType="application/vnd.ms-office.activeX"/>
  <Override PartName="/xl/activeX/activeX125.bin" ContentType="application/vnd.ms-office.activeX"/>
  <Override PartName="/xl/activeX/activeX356.xml" ContentType="application/vnd.ms-office.activeX+xml"/>
  <Override PartName="/xl/activeX/activeX456.bin" ContentType="application/vnd.ms-office.activeX"/>
  <Override PartName="/xl/activeX/activeX687.xml" ContentType="application/vnd.ms-office.activeX+xml"/>
  <Override PartName="/xl/activeX/activeX703.xml" ContentType="application/vnd.ms-office.activeX+xml"/>
  <Override PartName="/xl/activeX/activeX195.xml" ContentType="application/vnd.ms-office.activeX+xml"/>
  <Override PartName="/xl/activeX/activeX211.xml" ContentType="application/vnd.ms-office.activeX+xml"/>
  <Override PartName="/xl/activeX/activeX642.bin" ContentType="application/vnd.ms-office.activeX"/>
  <Override PartName="/xl/styles.xml" ContentType="application/vnd.openxmlformats-officedocument.spreadsheetml.styles+xml"/>
  <Override PartName="/xl/activeX/activeX150.bin" ContentType="application/vnd.ms-office.activeX"/>
  <Override PartName="/xl/activeX/activeX381.xml" ContentType="application/vnd.ms-office.activeX+xml"/>
  <Override PartName="/xl/activeX/activeX618.xml" ContentType="application/vnd.ms-office.activeX+xml"/>
  <Override PartName="/xl/activeX/activeX5.xml" ContentType="application/vnd.ms-office.activeX+xml"/>
  <Override PartName="/xl/activeX/activeX126.xml" ContentType="application/vnd.ms-office.activeX+xml"/>
  <Override PartName="/xl/activeX/activeX312.xml" ContentType="application/vnd.ms-office.activeX+xml"/>
  <Override PartName="/xl/activeX/activeX557.bin" ContentType="application/vnd.ms-office.activeX"/>
  <Override PartName="/xl/activeX/activeX251.bin" ContentType="application/vnd.ms-office.activeX"/>
  <Override PartName="/xl/activeX/activeX296.xml" ContentType="application/vnd.ms-office.activeX+xml"/>
  <Override PartName="/xl/activeX/activeX482.xml" ContentType="application/vnd.ms-office.activeX+xml"/>
  <Override PartName="/xl/activeX/activeX743.bin" ContentType="application/vnd.ms-office.activeX"/>
  <Override PartName="/xl/activeX/activeX33.xml" ContentType="application/vnd.ms-office.activeX+xml"/>
  <Override PartName="/xl/activeX/activeX227.xml" ContentType="application/vnd.ms-office.activeX+xml"/>
  <Override PartName="/xl/activeX/activeX719.xml" ContentType="application/vnd.ms-office.activeX+xml"/>
  <Override PartName="/xl/activeX/activeX413.xml" ContentType="application/vnd.ms-office.activeX+xml"/>
  <Override PartName="/xl/activeX/activeX658.bin" ContentType="application/vnd.ms-office.activeX"/>
  <Override PartName="/xl/activeX/activeX166.bin" ContentType="application/vnd.ms-office.activeX"/>
  <Override PartName="/xl/activeX/activeX352.bin" ContentType="application/vnd.ms-office.activeX"/>
  <Override PartName="/xl/activeX/activeX397.xml" ContentType="application/vnd.ms-office.activeX+xml"/>
  <Override PartName="/xl/activeX/activeX583.xml" ContentType="application/vnd.ms-office.activeX+xml"/>
  <Override PartName="/xl/activeX/activeX328.xml" ContentType="application/vnd.ms-office.activeX+xml"/>
  <Override PartName="/xl/activeX/activeX759.bin" ContentType="application/vnd.ms-office.activeX"/>
  <Override PartName="/xl/activeX/activeX73.bin" ContentType="application/vnd.ms-office.activeX"/>
  <Override PartName="/xl/activeX/activeX267.bin" ContentType="application/vnd.ms-office.activeX"/>
  <Override PartName="/xl/activeX/activeX498.xml" ContentType="application/vnd.ms-office.activeX+xml"/>
  <Override PartName="/xl/activeX/activeX514.xml" ContentType="application/vnd.ms-office.activeX+xml"/>
  <Override PartName="/xl/activeX/activeX700.xml" ContentType="application/vnd.ms-office.activeX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5" yWindow="4725" windowWidth="20730" windowHeight="4755" tabRatio="798" activeTab="1"/>
  </bookViews>
  <sheets>
    <sheet name="Mov.tot" sheetId="1" r:id="rId1"/>
    <sheet name="BS" sheetId="21" r:id="rId2"/>
    <sheet name="XTERE" sheetId="31" r:id="rId3"/>
    <sheet name="XROSE" sheetId="32" r:id="rId4"/>
    <sheet name="Resum mensual" sheetId="13" r:id="rId5"/>
    <sheet name="Saldo" sheetId="14" r:id="rId6"/>
    <sheet name="ESTAT COMPTES 2009-2010" sheetId="24" r:id="rId7"/>
    <sheet name="ESTAT COMPTES 2010-2011" sheetId="34" r:id="rId8"/>
  </sheets>
  <definedNames>
    <definedName name="_xlnm._FilterDatabase" localSheetId="1" hidden="1">BS!$A$1:$E$583</definedName>
    <definedName name="_xlnm._FilterDatabase" localSheetId="0" hidden="1">Mov.tot!$A$1:$CD$923</definedName>
    <definedName name="_xlnm._FilterDatabase" localSheetId="2" hidden="1">XTERE!$A$1:$E$1</definedName>
    <definedName name="_xlnm.Print_Titles" localSheetId="0">Mov.tot!$A:$E,Mov.tot!$1:$1</definedName>
    <definedName name="_xlnm.Print_Titles" localSheetId="4">'Resum mensual'!$A:$A</definedName>
  </definedNames>
  <calcPr calcId="124519"/>
</workbook>
</file>

<file path=xl/calcChain.xml><?xml version="1.0" encoding="utf-8"?>
<calcChain xmlns="http://schemas.openxmlformats.org/spreadsheetml/2006/main">
  <c r="C4" i="14"/>
  <c r="C3"/>
  <c r="C2"/>
  <c r="E4" i="21"/>
  <c r="BH2" i="13"/>
  <c r="BH3"/>
  <c r="BH4"/>
  <c r="BH5"/>
  <c r="BH6"/>
  <c r="BH7"/>
  <c r="BH8"/>
  <c r="BH9"/>
  <c r="BH10"/>
  <c r="BH11"/>
  <c r="BH12"/>
  <c r="BH13"/>
  <c r="BG1"/>
  <c r="BH1"/>
  <c r="BI1"/>
  <c r="BH14" l="1"/>
  <c r="BH15"/>
  <c r="CC923" i="1" l="1"/>
  <c r="CB923"/>
  <c r="CA923"/>
  <c r="R923"/>
  <c r="S923"/>
  <c r="T923"/>
  <c r="U923"/>
  <c r="V923"/>
  <c r="W923"/>
  <c r="X923"/>
  <c r="Y923"/>
  <c r="Z923"/>
  <c r="AA923"/>
  <c r="AB923"/>
  <c r="AC923"/>
  <c r="AD923"/>
  <c r="AE923"/>
  <c r="AF923"/>
  <c r="AG923"/>
  <c r="AH923"/>
  <c r="AI923"/>
  <c r="AJ923"/>
  <c r="AK923"/>
  <c r="AL923"/>
  <c r="AM923"/>
  <c r="AN923"/>
  <c r="AO923"/>
  <c r="AP923"/>
  <c r="AQ923"/>
  <c r="AR923"/>
  <c r="AS923"/>
  <c r="AT923"/>
  <c r="AU923"/>
  <c r="AV923"/>
  <c r="AW923"/>
  <c r="AX923"/>
  <c r="AY923"/>
  <c r="AZ923"/>
  <c r="BA923"/>
  <c r="BB923"/>
  <c r="BC923"/>
  <c r="BD923"/>
  <c r="BE923"/>
  <c r="BF923"/>
  <c r="BG923"/>
  <c r="BH923"/>
  <c r="BI923"/>
  <c r="BJ923"/>
  <c r="BK923"/>
  <c r="BG13" i="13" s="1"/>
  <c r="BM923" i="1"/>
  <c r="BI13" i="13" s="1"/>
  <c r="BN923" i="1"/>
  <c r="BO923"/>
  <c r="BP923"/>
  <c r="BQ923"/>
  <c r="BR923"/>
  <c r="BS923"/>
  <c r="BT923"/>
  <c r="BU923"/>
  <c r="BV923"/>
  <c r="BW923"/>
  <c r="BX923"/>
  <c r="P923"/>
  <c r="O923"/>
  <c r="N923"/>
  <c r="M923"/>
  <c r="L923"/>
  <c r="K923"/>
  <c r="J923"/>
  <c r="I923"/>
  <c r="H923"/>
  <c r="G923"/>
  <c r="F923"/>
  <c r="CD919"/>
  <c r="CD920"/>
  <c r="CD921"/>
  <c r="CD922"/>
  <c r="C42" i="24" l="1"/>
  <c r="J24"/>
  <c r="G24"/>
  <c r="BV1" i="13"/>
  <c r="BU1"/>
  <c r="BT1"/>
  <c r="BS1"/>
  <c r="BR1"/>
  <c r="BQ1"/>
  <c r="BP1"/>
  <c r="BO1"/>
  <c r="BN1"/>
  <c r="BM1"/>
  <c r="BL1"/>
  <c r="BK1"/>
  <c r="BJ1"/>
  <c r="BF1"/>
  <c r="BE1"/>
  <c r="BD1"/>
  <c r="BC1"/>
  <c r="BB1"/>
  <c r="BA1"/>
  <c r="AZ1"/>
  <c r="AY1"/>
  <c r="AX1"/>
  <c r="AW1"/>
  <c r="AV1"/>
  <c r="AU1"/>
  <c r="AT1"/>
  <c r="AS1"/>
  <c r="AR1"/>
  <c r="AQ1"/>
  <c r="AP1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A8" i="24" s="1"/>
  <c r="E1" i="13"/>
  <c r="A7" i="34" s="1"/>
  <c r="D1" i="13"/>
  <c r="A6" i="24" s="1"/>
  <c r="C1" i="13"/>
  <c r="A5" i="34" s="1"/>
  <c r="B1" i="13"/>
  <c r="A4" i="24" s="1"/>
  <c r="E4" i="32"/>
  <c r="E5" s="1"/>
  <c r="E4" i="31"/>
  <c r="E5" s="1"/>
  <c r="E6" s="1"/>
  <c r="E7" s="1"/>
  <c r="E8" s="1"/>
  <c r="E9" s="1"/>
  <c r="E10" s="1"/>
  <c r="E11" s="1"/>
  <c r="E12" s="1"/>
  <c r="E13" s="1"/>
  <c r="E14" s="1"/>
  <c r="E15" s="1"/>
  <c r="E16" s="1"/>
  <c r="E17" s="1"/>
  <c r="Q923" i="1"/>
  <c r="CD918"/>
  <c r="CD917"/>
  <c r="CD916"/>
  <c r="CD915"/>
  <c r="CD914"/>
  <c r="CD913"/>
  <c r="CD912"/>
  <c r="CD911"/>
  <c r="CD910"/>
  <c r="CD909"/>
  <c r="CD908"/>
  <c r="CC907"/>
  <c r="CB907"/>
  <c r="CA907"/>
  <c r="BX907"/>
  <c r="BT12" i="13" s="1"/>
  <c r="BW907" i="1"/>
  <c r="BS12" i="13" s="1"/>
  <c r="BV907" i="1"/>
  <c r="BR12" i="13" s="1"/>
  <c r="BU907" i="1"/>
  <c r="BQ12" i="13" s="1"/>
  <c r="BT907" i="1"/>
  <c r="BP12" i="13" s="1"/>
  <c r="BS907" i="1"/>
  <c r="BO12" i="13" s="1"/>
  <c r="BR907" i="1"/>
  <c r="BN12" i="13" s="1"/>
  <c r="BQ907" i="1"/>
  <c r="BM12" i="13" s="1"/>
  <c r="BP907" i="1"/>
  <c r="BL12" i="13" s="1"/>
  <c r="BO907" i="1"/>
  <c r="BK12" i="13" s="1"/>
  <c r="BN907" i="1"/>
  <c r="BJ12" i="13" s="1"/>
  <c r="BM907" i="1"/>
  <c r="BI12" i="13" s="1"/>
  <c r="BK907" i="1"/>
  <c r="BG12" i="13" s="1"/>
  <c r="BJ907" i="1"/>
  <c r="BF12" i="13" s="1"/>
  <c r="BI907" i="1"/>
  <c r="BE12" i="13" s="1"/>
  <c r="BH907" i="1"/>
  <c r="BD12" i="13" s="1"/>
  <c r="BG907" i="1"/>
  <c r="BC12" i="13" s="1"/>
  <c r="BF907" i="1"/>
  <c r="BB12" i="13" s="1"/>
  <c r="BE907" i="1"/>
  <c r="BA12" i="13" s="1"/>
  <c r="BD907" i="1"/>
  <c r="AZ12" i="13" s="1"/>
  <c r="BC907" i="1"/>
  <c r="AY12" i="13" s="1"/>
  <c r="BB907" i="1"/>
  <c r="AX12" i="13" s="1"/>
  <c r="BA907" i="1"/>
  <c r="AW12" i="13" s="1"/>
  <c r="AZ907" i="1"/>
  <c r="AV12" i="13" s="1"/>
  <c r="AY907" i="1"/>
  <c r="AU12" i="13" s="1"/>
  <c r="AX907" i="1"/>
  <c r="AT12" i="13" s="1"/>
  <c r="AW907" i="1"/>
  <c r="AS12" i="13" s="1"/>
  <c r="AV907" i="1"/>
  <c r="AR12" i="13" s="1"/>
  <c r="AU907" i="1"/>
  <c r="AQ12" i="13" s="1"/>
  <c r="AT907" i="1"/>
  <c r="AP12" i="13" s="1"/>
  <c r="AS907" i="1"/>
  <c r="AO12" i="13" s="1"/>
  <c r="AR907" i="1"/>
  <c r="AN12" i="13" s="1"/>
  <c r="AQ907" i="1"/>
  <c r="AM12" i="13" s="1"/>
  <c r="AP907" i="1"/>
  <c r="AL12" i="13" s="1"/>
  <c r="AO907" i="1"/>
  <c r="AK12" i="13" s="1"/>
  <c r="AN907" i="1"/>
  <c r="AJ12" i="13" s="1"/>
  <c r="AM907" i="1"/>
  <c r="AI12" i="13" s="1"/>
  <c r="AL907" i="1"/>
  <c r="AH12" i="13" s="1"/>
  <c r="AK907" i="1"/>
  <c r="AG12" i="13" s="1"/>
  <c r="AJ907" i="1"/>
  <c r="AF12" i="13" s="1"/>
  <c r="AI907" i="1"/>
  <c r="AE12" i="13" s="1"/>
  <c r="AH907" i="1"/>
  <c r="AD12" i="13" s="1"/>
  <c r="AG907" i="1"/>
  <c r="AC12" i="13" s="1"/>
  <c r="AF907" i="1"/>
  <c r="AB12" i="13" s="1"/>
  <c r="AE907" i="1"/>
  <c r="AA12" i="13" s="1"/>
  <c r="AD907" i="1"/>
  <c r="Z12" i="13" s="1"/>
  <c r="AC907" i="1"/>
  <c r="Y12" i="13" s="1"/>
  <c r="AB907" i="1"/>
  <c r="X12" i="13" s="1"/>
  <c r="AA907" i="1"/>
  <c r="W12" i="13" s="1"/>
  <c r="Z907" i="1"/>
  <c r="V12" i="13" s="1"/>
  <c r="Y907" i="1"/>
  <c r="U12" i="13" s="1"/>
  <c r="X907" i="1"/>
  <c r="T12" i="13" s="1"/>
  <c r="W907" i="1"/>
  <c r="S12" i="13" s="1"/>
  <c r="V907" i="1"/>
  <c r="R12" i="13" s="1"/>
  <c r="U907" i="1"/>
  <c r="Q12" i="13" s="1"/>
  <c r="T907" i="1"/>
  <c r="P12" i="13" s="1"/>
  <c r="S907" i="1"/>
  <c r="O12" i="13" s="1"/>
  <c r="R907" i="1"/>
  <c r="N12" i="13" s="1"/>
  <c r="Q907" i="1"/>
  <c r="M12" i="13" s="1"/>
  <c r="P907" i="1"/>
  <c r="L12" i="13" s="1"/>
  <c r="O907" i="1"/>
  <c r="K12" i="13" s="1"/>
  <c r="N907" i="1"/>
  <c r="J12" i="13" s="1"/>
  <c r="M907" i="1"/>
  <c r="I12" i="13" s="1"/>
  <c r="L907" i="1"/>
  <c r="H12" i="13" s="1"/>
  <c r="K907" i="1"/>
  <c r="G12" i="13" s="1"/>
  <c r="J907" i="1"/>
  <c r="F12" i="13" s="1"/>
  <c r="I907" i="1"/>
  <c r="E12" i="13" s="1"/>
  <c r="H907" i="1"/>
  <c r="D12" i="13" s="1"/>
  <c r="G907" i="1"/>
  <c r="C12" i="13" s="1"/>
  <c r="F907" i="1"/>
  <c r="B12" i="13" s="1"/>
  <c r="CD906" i="1"/>
  <c r="CD905"/>
  <c r="CD904"/>
  <c r="CD903"/>
  <c r="CD902"/>
  <c r="CC901"/>
  <c r="CB901"/>
  <c r="CA901"/>
  <c r="BX901"/>
  <c r="BT11" i="13" s="1"/>
  <c r="BW901" i="1"/>
  <c r="BS11" i="13" s="1"/>
  <c r="BV901" i="1"/>
  <c r="BR11" i="13" s="1"/>
  <c r="BU901" i="1"/>
  <c r="BQ11" i="13" s="1"/>
  <c r="BT901" i="1"/>
  <c r="BP11" i="13" s="1"/>
  <c r="BS901" i="1"/>
  <c r="BO11" i="13" s="1"/>
  <c r="BR901" i="1"/>
  <c r="BN11" i="13" s="1"/>
  <c r="BQ901" i="1"/>
  <c r="BM11" i="13" s="1"/>
  <c r="BP901" i="1"/>
  <c r="BL11" i="13" s="1"/>
  <c r="BO901" i="1"/>
  <c r="BK11" i="13" s="1"/>
  <c r="BN901" i="1"/>
  <c r="BJ11" i="13" s="1"/>
  <c r="BM901" i="1"/>
  <c r="BI11" i="13" s="1"/>
  <c r="BK901" i="1"/>
  <c r="BG11" i="13" s="1"/>
  <c r="BJ901" i="1"/>
  <c r="BF11" i="13" s="1"/>
  <c r="BI901" i="1"/>
  <c r="BE11" i="13" s="1"/>
  <c r="BH901" i="1"/>
  <c r="BD11" i="13" s="1"/>
  <c r="BG901" i="1"/>
  <c r="BC11" i="13" s="1"/>
  <c r="BF901" i="1"/>
  <c r="BB11" i="13" s="1"/>
  <c r="BE901" i="1"/>
  <c r="BA11" i="13" s="1"/>
  <c r="BD901" i="1"/>
  <c r="AZ11" i="13" s="1"/>
  <c r="BC901" i="1"/>
  <c r="AY11" i="13" s="1"/>
  <c r="BB901" i="1"/>
  <c r="AX11" i="13" s="1"/>
  <c r="BA901" i="1"/>
  <c r="AW11" i="13" s="1"/>
  <c r="AZ901" i="1"/>
  <c r="AV11" i="13" s="1"/>
  <c r="AY901" i="1"/>
  <c r="AU11" i="13" s="1"/>
  <c r="AX901" i="1"/>
  <c r="AT11" i="13" s="1"/>
  <c r="AW901" i="1"/>
  <c r="AS11" i="13" s="1"/>
  <c r="AV901" i="1"/>
  <c r="AR11" i="13" s="1"/>
  <c r="AU901" i="1"/>
  <c r="AQ11" i="13" s="1"/>
  <c r="AT901" i="1"/>
  <c r="AP11" i="13" s="1"/>
  <c r="AS901" i="1"/>
  <c r="AO11" i="13" s="1"/>
  <c r="AR901" i="1"/>
  <c r="AN11" i="13" s="1"/>
  <c r="AQ901" i="1"/>
  <c r="AM11" i="13" s="1"/>
  <c r="AP901" i="1"/>
  <c r="AL11" i="13" s="1"/>
  <c r="AO901" i="1"/>
  <c r="AK11" i="13" s="1"/>
  <c r="AN901" i="1"/>
  <c r="AJ11" i="13" s="1"/>
  <c r="AM901" i="1"/>
  <c r="AI11" i="13" s="1"/>
  <c r="AL901" i="1"/>
  <c r="AH11" i="13" s="1"/>
  <c r="AK901" i="1"/>
  <c r="AG11" i="13" s="1"/>
  <c r="AJ901" i="1"/>
  <c r="AF11" i="13" s="1"/>
  <c r="AI901" i="1"/>
  <c r="AE11" i="13" s="1"/>
  <c r="AH901" i="1"/>
  <c r="AD11" i="13" s="1"/>
  <c r="AG901" i="1"/>
  <c r="AC11" i="13" s="1"/>
  <c r="AF901" i="1"/>
  <c r="AB11" i="13" s="1"/>
  <c r="AE901" i="1"/>
  <c r="AA11" i="13" s="1"/>
  <c r="AD901" i="1"/>
  <c r="Z11" i="13" s="1"/>
  <c r="AC901" i="1"/>
  <c r="Y11" i="13" s="1"/>
  <c r="AB901" i="1"/>
  <c r="X11" i="13" s="1"/>
  <c r="AA901" i="1"/>
  <c r="W11" i="13" s="1"/>
  <c r="Z901" i="1"/>
  <c r="V11" i="13" s="1"/>
  <c r="Y901" i="1"/>
  <c r="U11" i="13" s="1"/>
  <c r="X901" i="1"/>
  <c r="T11" i="13" s="1"/>
  <c r="W901" i="1"/>
  <c r="S11" i="13" s="1"/>
  <c r="V901" i="1"/>
  <c r="R11" i="13" s="1"/>
  <c r="U901" i="1"/>
  <c r="Q11" i="13" s="1"/>
  <c r="T901" i="1"/>
  <c r="P11" i="13" s="1"/>
  <c r="S901" i="1"/>
  <c r="O11" i="13" s="1"/>
  <c r="R901" i="1"/>
  <c r="N11" i="13" s="1"/>
  <c r="Q901" i="1"/>
  <c r="M11" i="13" s="1"/>
  <c r="P901" i="1"/>
  <c r="L11" i="13" s="1"/>
  <c r="O901" i="1"/>
  <c r="K11" i="13" s="1"/>
  <c r="N901" i="1"/>
  <c r="J11" i="13" s="1"/>
  <c r="M901" i="1"/>
  <c r="I11" i="13" s="1"/>
  <c r="L901" i="1"/>
  <c r="H11" i="13" s="1"/>
  <c r="K901" i="1"/>
  <c r="G11" i="13" s="1"/>
  <c r="J901" i="1"/>
  <c r="F11" i="13" s="1"/>
  <c r="I901" i="1"/>
  <c r="E11" i="13" s="1"/>
  <c r="H901" i="1"/>
  <c r="D11" i="13" s="1"/>
  <c r="G901" i="1"/>
  <c r="C11" i="13" s="1"/>
  <c r="F901" i="1"/>
  <c r="B11" i="13" s="1"/>
  <c r="CD900" i="1"/>
  <c r="CD899"/>
  <c r="CD898"/>
  <c r="CD897"/>
  <c r="CD896"/>
  <c r="CD895"/>
  <c r="CD894"/>
  <c r="CD893"/>
  <c r="CD892"/>
  <c r="CD891"/>
  <c r="CD890"/>
  <c r="CD889"/>
  <c r="CD888"/>
  <c r="CD887"/>
  <c r="CD886"/>
  <c r="CD885"/>
  <c r="CD884"/>
  <c r="CD883"/>
  <c r="CD882"/>
  <c r="CD881"/>
  <c r="CD880"/>
  <c r="CD879"/>
  <c r="CD878"/>
  <c r="CD877"/>
  <c r="CD876"/>
  <c r="CD875"/>
  <c r="CD874"/>
  <c r="CD873"/>
  <c r="CD872"/>
  <c r="CD871"/>
  <c r="CD870"/>
  <c r="CD869"/>
  <c r="CD868"/>
  <c r="CD867"/>
  <c r="CD866"/>
  <c r="CD865"/>
  <c r="CD864"/>
  <c r="CD863"/>
  <c r="CD862"/>
  <c r="CD861"/>
  <c r="CD860"/>
  <c r="CD859"/>
  <c r="CD858"/>
  <c r="CD857"/>
  <c r="CD856"/>
  <c r="CD855"/>
  <c r="CD854"/>
  <c r="CD853"/>
  <c r="CD852"/>
  <c r="CD851"/>
  <c r="CD850"/>
  <c r="CD849"/>
  <c r="CD848"/>
  <c r="CD847"/>
  <c r="CD846"/>
  <c r="CD845"/>
  <c r="CD844"/>
  <c r="CD843"/>
  <c r="CD842"/>
  <c r="CD841"/>
  <c r="CD840"/>
  <c r="CD839"/>
  <c r="CD838"/>
  <c r="CD837"/>
  <c r="CD836"/>
  <c r="CD835"/>
  <c r="CD834"/>
  <c r="CD833"/>
  <c r="CD832"/>
  <c r="CD831"/>
  <c r="CD830"/>
  <c r="CD829"/>
  <c r="CD828"/>
  <c r="CD827"/>
  <c r="CD826"/>
  <c r="CD825"/>
  <c r="CD824"/>
  <c r="CD823"/>
  <c r="CD822"/>
  <c r="CD821"/>
  <c r="CD820"/>
  <c r="CD819"/>
  <c r="CD818"/>
  <c r="CD817"/>
  <c r="CD816"/>
  <c r="CD815"/>
  <c r="CD814"/>
  <c r="CD813"/>
  <c r="CD812"/>
  <c r="CD811"/>
  <c r="CD810"/>
  <c r="CD809"/>
  <c r="CD808"/>
  <c r="CD807"/>
  <c r="CD806"/>
  <c r="CD805"/>
  <c r="CD804"/>
  <c r="CD803"/>
  <c r="CD802"/>
  <c r="CD801"/>
  <c r="CD800"/>
  <c r="CD799"/>
  <c r="CD798"/>
  <c r="CD797"/>
  <c r="CD796"/>
  <c r="CD795"/>
  <c r="CD794"/>
  <c r="CD793"/>
  <c r="CD792"/>
  <c r="CD791"/>
  <c r="CD790"/>
  <c r="CD789"/>
  <c r="CD788"/>
  <c r="CD787"/>
  <c r="CD786"/>
  <c r="CD785"/>
  <c r="CD784"/>
  <c r="CD783"/>
  <c r="CD782"/>
  <c r="CD781"/>
  <c r="CD780"/>
  <c r="CD779"/>
  <c r="CD778"/>
  <c r="CD777"/>
  <c r="CD776"/>
  <c r="CD775"/>
  <c r="CD774"/>
  <c r="CD773"/>
  <c r="CD772"/>
  <c r="CD771"/>
  <c r="CD770"/>
  <c r="CC769"/>
  <c r="CB769"/>
  <c r="CA769"/>
  <c r="BX769"/>
  <c r="BT10" i="13" s="1"/>
  <c r="BW769" i="1"/>
  <c r="BS10" i="13" s="1"/>
  <c r="BV769" i="1"/>
  <c r="BR10" i="13" s="1"/>
  <c r="BU769" i="1"/>
  <c r="BQ10" i="13" s="1"/>
  <c r="BT769" i="1"/>
  <c r="BP10" i="13" s="1"/>
  <c r="BS769" i="1"/>
  <c r="BO10" i="13" s="1"/>
  <c r="BR769" i="1"/>
  <c r="BN10" i="13" s="1"/>
  <c r="BQ769" i="1"/>
  <c r="BM10" i="13" s="1"/>
  <c r="BP769" i="1"/>
  <c r="BL10" i="13" s="1"/>
  <c r="BO769" i="1"/>
  <c r="BK10" i="13" s="1"/>
  <c r="BN769" i="1"/>
  <c r="BJ10" i="13" s="1"/>
  <c r="BM769" i="1"/>
  <c r="BI10" i="13" s="1"/>
  <c r="BK769" i="1"/>
  <c r="BG10" i="13" s="1"/>
  <c r="BJ769" i="1"/>
  <c r="BF10" i="13" s="1"/>
  <c r="BI769" i="1"/>
  <c r="BE10" i="13" s="1"/>
  <c r="BH769" i="1"/>
  <c r="BD10" i="13" s="1"/>
  <c r="BG769" i="1"/>
  <c r="BC10" i="13" s="1"/>
  <c r="BF769" i="1"/>
  <c r="BB10" i="13" s="1"/>
  <c r="BE769" i="1"/>
  <c r="BA10" i="13" s="1"/>
  <c r="BD769" i="1"/>
  <c r="AZ10" i="13" s="1"/>
  <c r="BC769" i="1"/>
  <c r="AY10" i="13" s="1"/>
  <c r="BB769" i="1"/>
  <c r="AX10" i="13" s="1"/>
  <c r="BA769" i="1"/>
  <c r="AW10" i="13" s="1"/>
  <c r="AZ769" i="1"/>
  <c r="AV10" i="13" s="1"/>
  <c r="AY769" i="1"/>
  <c r="AU10" i="13" s="1"/>
  <c r="AX769" i="1"/>
  <c r="AT10" i="13" s="1"/>
  <c r="AW769" i="1"/>
  <c r="AS10" i="13" s="1"/>
  <c r="AV769" i="1"/>
  <c r="AR10" i="13" s="1"/>
  <c r="AU769" i="1"/>
  <c r="AQ10" i="13" s="1"/>
  <c r="AT769" i="1"/>
  <c r="AP10" i="13" s="1"/>
  <c r="AS769" i="1"/>
  <c r="AO10" i="13" s="1"/>
  <c r="AR769" i="1"/>
  <c r="AN10" i="13" s="1"/>
  <c r="AQ769" i="1"/>
  <c r="AM10" i="13" s="1"/>
  <c r="AP769" i="1"/>
  <c r="AL10" i="13" s="1"/>
  <c r="AO769" i="1"/>
  <c r="AK10" i="13" s="1"/>
  <c r="AN769" i="1"/>
  <c r="AJ10" i="13" s="1"/>
  <c r="AM769" i="1"/>
  <c r="AI10" i="13" s="1"/>
  <c r="AL769" i="1"/>
  <c r="AH10" i="13" s="1"/>
  <c r="AK769" i="1"/>
  <c r="AG10" i="13" s="1"/>
  <c r="AJ769" i="1"/>
  <c r="AF10" i="13" s="1"/>
  <c r="AI769" i="1"/>
  <c r="AE10" i="13" s="1"/>
  <c r="AH769" i="1"/>
  <c r="AD10" i="13" s="1"/>
  <c r="AG769" i="1"/>
  <c r="AC10" i="13" s="1"/>
  <c r="AF769" i="1"/>
  <c r="AB10" i="13" s="1"/>
  <c r="AE769" i="1"/>
  <c r="AA10" i="13" s="1"/>
  <c r="AD769" i="1"/>
  <c r="Z10" i="13" s="1"/>
  <c r="AC769" i="1"/>
  <c r="Y10" i="13" s="1"/>
  <c r="AB769" i="1"/>
  <c r="X10" i="13" s="1"/>
  <c r="AA769" i="1"/>
  <c r="W10" i="13" s="1"/>
  <c r="Z769" i="1"/>
  <c r="V10" i="13" s="1"/>
  <c r="Y769" i="1"/>
  <c r="U10" i="13" s="1"/>
  <c r="X769" i="1"/>
  <c r="T10" i="13" s="1"/>
  <c r="W769" i="1"/>
  <c r="S10" i="13" s="1"/>
  <c r="V769" i="1"/>
  <c r="R10" i="13" s="1"/>
  <c r="U769" i="1"/>
  <c r="Q10" i="13" s="1"/>
  <c r="T769" i="1"/>
  <c r="P10" i="13" s="1"/>
  <c r="S769" i="1"/>
  <c r="O10" i="13" s="1"/>
  <c r="R769" i="1"/>
  <c r="N10" i="13" s="1"/>
  <c r="Q769" i="1"/>
  <c r="M10" i="13" s="1"/>
  <c r="P769" i="1"/>
  <c r="L10" i="13" s="1"/>
  <c r="O769" i="1"/>
  <c r="K10" i="13" s="1"/>
  <c r="N769" i="1"/>
  <c r="J10" i="13" s="1"/>
  <c r="M769" i="1"/>
  <c r="I10" i="13" s="1"/>
  <c r="L769" i="1"/>
  <c r="H10" i="13" s="1"/>
  <c r="K769" i="1"/>
  <c r="G10" i="13" s="1"/>
  <c r="J769" i="1"/>
  <c r="F10" i="13" s="1"/>
  <c r="I769" i="1"/>
  <c r="E10" i="13" s="1"/>
  <c r="H769" i="1"/>
  <c r="D10" i="13" s="1"/>
  <c r="G769" i="1"/>
  <c r="C10" i="13" s="1"/>
  <c r="F769" i="1"/>
  <c r="B10" i="13" s="1"/>
  <c r="CD768" i="1"/>
  <c r="CD767"/>
  <c r="CD766"/>
  <c r="CD765"/>
  <c r="CD764"/>
  <c r="CD763"/>
  <c r="CD762"/>
  <c r="CD761"/>
  <c r="CD760"/>
  <c r="CD759"/>
  <c r="CD758"/>
  <c r="CD757"/>
  <c r="CD756"/>
  <c r="CD755"/>
  <c r="CD754"/>
  <c r="CD753"/>
  <c r="CD752"/>
  <c r="CD751"/>
  <c r="CD750"/>
  <c r="CD749"/>
  <c r="CD748"/>
  <c r="CD747"/>
  <c r="CD746"/>
  <c r="CD745"/>
  <c r="CD744"/>
  <c r="CD743"/>
  <c r="CD742"/>
  <c r="CD741"/>
  <c r="CD740"/>
  <c r="CD739"/>
  <c r="CD738"/>
  <c r="CD737"/>
  <c r="CD736"/>
  <c r="CD735"/>
  <c r="CD734"/>
  <c r="CD733"/>
  <c r="CD732"/>
  <c r="CD731"/>
  <c r="CD730"/>
  <c r="CD729"/>
  <c r="CD728"/>
  <c r="CD727"/>
  <c r="CD726"/>
  <c r="CD725"/>
  <c r="CD724"/>
  <c r="CD723"/>
  <c r="CD722"/>
  <c r="CD721"/>
  <c r="CD720"/>
  <c r="CD719"/>
  <c r="CD718"/>
  <c r="CD717"/>
  <c r="CD716"/>
  <c r="CD715"/>
  <c r="CD714"/>
  <c r="CD713"/>
  <c r="CD712"/>
  <c r="CD711"/>
  <c r="CD710"/>
  <c r="CD709"/>
  <c r="CD708"/>
  <c r="CD707"/>
  <c r="CD706"/>
  <c r="CC705"/>
  <c r="CB705"/>
  <c r="CA705"/>
  <c r="BX705"/>
  <c r="BT9" i="13" s="1"/>
  <c r="BW705" i="1"/>
  <c r="BS9" i="13" s="1"/>
  <c r="BV705" i="1"/>
  <c r="BR9" i="13" s="1"/>
  <c r="BU705" i="1"/>
  <c r="BQ9" i="13" s="1"/>
  <c r="BT705" i="1"/>
  <c r="BP9" i="13" s="1"/>
  <c r="BS705" i="1"/>
  <c r="BO9" i="13" s="1"/>
  <c r="BR705" i="1"/>
  <c r="BN9" i="13" s="1"/>
  <c r="BQ705" i="1"/>
  <c r="BM9" i="13" s="1"/>
  <c r="BP705" i="1"/>
  <c r="BL9" i="13" s="1"/>
  <c r="BO705" i="1"/>
  <c r="BK9" i="13" s="1"/>
  <c r="BN705" i="1"/>
  <c r="BJ9" i="13" s="1"/>
  <c r="BM705" i="1"/>
  <c r="BI9" i="13" s="1"/>
  <c r="BK705" i="1"/>
  <c r="BG9" i="13" s="1"/>
  <c r="BJ705" i="1"/>
  <c r="BF9" i="13" s="1"/>
  <c r="BI705" i="1"/>
  <c r="BE9" i="13" s="1"/>
  <c r="BH705" i="1"/>
  <c r="BD9" i="13" s="1"/>
  <c r="BG705" i="1"/>
  <c r="BC9" i="13" s="1"/>
  <c r="BF705" i="1"/>
  <c r="BB9" i="13" s="1"/>
  <c r="BE705" i="1"/>
  <c r="BA9" i="13" s="1"/>
  <c r="BD705" i="1"/>
  <c r="AZ9" i="13" s="1"/>
  <c r="BC705" i="1"/>
  <c r="AY9" i="13" s="1"/>
  <c r="BB705" i="1"/>
  <c r="AX9" i="13" s="1"/>
  <c r="BA705" i="1"/>
  <c r="AW9" i="13" s="1"/>
  <c r="AZ705" i="1"/>
  <c r="AV9" i="13" s="1"/>
  <c r="AY705" i="1"/>
  <c r="AU9" i="13" s="1"/>
  <c r="AX705" i="1"/>
  <c r="AT9" i="13" s="1"/>
  <c r="AW705" i="1"/>
  <c r="AS9" i="13" s="1"/>
  <c r="AV705" i="1"/>
  <c r="AR9" i="13" s="1"/>
  <c r="AU705" i="1"/>
  <c r="AQ9" i="13" s="1"/>
  <c r="AT705" i="1"/>
  <c r="AP9" i="13" s="1"/>
  <c r="AS705" i="1"/>
  <c r="AO9" i="13" s="1"/>
  <c r="AR705" i="1"/>
  <c r="AN9" i="13" s="1"/>
  <c r="AQ705" i="1"/>
  <c r="AM9" i="13" s="1"/>
  <c r="AP705" i="1"/>
  <c r="AL9" i="13" s="1"/>
  <c r="AO705" i="1"/>
  <c r="AK9" i="13" s="1"/>
  <c r="AN705" i="1"/>
  <c r="AJ9" i="13" s="1"/>
  <c r="AM705" i="1"/>
  <c r="AI9" i="13" s="1"/>
  <c r="AL705" i="1"/>
  <c r="AH9" i="13" s="1"/>
  <c r="AK705" i="1"/>
  <c r="AG9" i="13" s="1"/>
  <c r="AJ705" i="1"/>
  <c r="AF9" i="13" s="1"/>
  <c r="AI705" i="1"/>
  <c r="AE9" i="13" s="1"/>
  <c r="AH705" i="1"/>
  <c r="AD9" i="13" s="1"/>
  <c r="AG705" i="1"/>
  <c r="AC9" i="13" s="1"/>
  <c r="AF705" i="1"/>
  <c r="AB9" i="13" s="1"/>
  <c r="AE705" i="1"/>
  <c r="AA9" i="13" s="1"/>
  <c r="AD705" i="1"/>
  <c r="Z9" i="13" s="1"/>
  <c r="AC705" i="1"/>
  <c r="Y9" i="13" s="1"/>
  <c r="AB705" i="1"/>
  <c r="X9" i="13" s="1"/>
  <c r="AA705" i="1"/>
  <c r="W9" i="13" s="1"/>
  <c r="Z705" i="1"/>
  <c r="V9" i="13" s="1"/>
  <c r="Y705" i="1"/>
  <c r="U9" i="13" s="1"/>
  <c r="X705" i="1"/>
  <c r="T9" i="13" s="1"/>
  <c r="W705" i="1"/>
  <c r="S9" i="13" s="1"/>
  <c r="V705" i="1"/>
  <c r="R9" i="13" s="1"/>
  <c r="U705" i="1"/>
  <c r="Q9" i="13" s="1"/>
  <c r="T705" i="1"/>
  <c r="P9" i="13" s="1"/>
  <c r="S705" i="1"/>
  <c r="O9" i="13" s="1"/>
  <c r="R705" i="1"/>
  <c r="N9" i="13" s="1"/>
  <c r="Q705" i="1"/>
  <c r="M9" i="13" s="1"/>
  <c r="P705" i="1"/>
  <c r="L9" i="13" s="1"/>
  <c r="O705" i="1"/>
  <c r="K9" i="13" s="1"/>
  <c r="N705" i="1"/>
  <c r="J9" i="13" s="1"/>
  <c r="M705" i="1"/>
  <c r="I9" i="13" s="1"/>
  <c r="L705" i="1"/>
  <c r="H9" i="13" s="1"/>
  <c r="K705" i="1"/>
  <c r="G9" i="13" s="1"/>
  <c r="J705" i="1"/>
  <c r="F9" i="13" s="1"/>
  <c r="I705" i="1"/>
  <c r="E9" i="13" s="1"/>
  <c r="H705" i="1"/>
  <c r="D9" i="13" s="1"/>
  <c r="G705" i="1"/>
  <c r="C9" i="13" s="1"/>
  <c r="F705" i="1"/>
  <c r="B9" i="13" s="1"/>
  <c r="CD704" i="1"/>
  <c r="CD703"/>
  <c r="CD702"/>
  <c r="CD701"/>
  <c r="CD700"/>
  <c r="CD699"/>
  <c r="CD698"/>
  <c r="CD697"/>
  <c r="CD696"/>
  <c r="CD695"/>
  <c r="CD694"/>
  <c r="CD693"/>
  <c r="CD692"/>
  <c r="CD691"/>
  <c r="CD690"/>
  <c r="CD689"/>
  <c r="CD688"/>
  <c r="CD687"/>
  <c r="CD686"/>
  <c r="CD685"/>
  <c r="CD684"/>
  <c r="CD683"/>
  <c r="CD682"/>
  <c r="CD681"/>
  <c r="CD680"/>
  <c r="CD679"/>
  <c r="CD678"/>
  <c r="CD677"/>
  <c r="CD676"/>
  <c r="CD675"/>
  <c r="CD674"/>
  <c r="CD673"/>
  <c r="CD672"/>
  <c r="CD671"/>
  <c r="CD670"/>
  <c r="CD669"/>
  <c r="CD668"/>
  <c r="CD667"/>
  <c r="CD666"/>
  <c r="CD665"/>
  <c r="CD664"/>
  <c r="CD663"/>
  <c r="CD662"/>
  <c r="CD661"/>
  <c r="CD660"/>
  <c r="CD659"/>
  <c r="CD658"/>
  <c r="CD657"/>
  <c r="CD656"/>
  <c r="CD655"/>
  <c r="CD654"/>
  <c r="CD653"/>
  <c r="CD652"/>
  <c r="CD651"/>
  <c r="CD650"/>
  <c r="CD649"/>
  <c r="CD648"/>
  <c r="CD647"/>
  <c r="CD646"/>
  <c r="CD645"/>
  <c r="CD644"/>
  <c r="CD643"/>
  <c r="CD642"/>
  <c r="CD641"/>
  <c r="CD640"/>
  <c r="CC639"/>
  <c r="CB639"/>
  <c r="CA639"/>
  <c r="BX639"/>
  <c r="BT8" i="13" s="1"/>
  <c r="BW639" i="1"/>
  <c r="BS8" i="13" s="1"/>
  <c r="BV639" i="1"/>
  <c r="BR8" i="13" s="1"/>
  <c r="BU639" i="1"/>
  <c r="BQ8" i="13" s="1"/>
  <c r="BT639" i="1"/>
  <c r="BP8" i="13" s="1"/>
  <c r="BS639" i="1"/>
  <c r="BO8" i="13" s="1"/>
  <c r="BR639" i="1"/>
  <c r="BN8" i="13" s="1"/>
  <c r="BQ639" i="1"/>
  <c r="BM8" i="13" s="1"/>
  <c r="BP639" i="1"/>
  <c r="BL8" i="13" s="1"/>
  <c r="BO639" i="1"/>
  <c r="BK8" i="13" s="1"/>
  <c r="BN639" i="1"/>
  <c r="BJ8" i="13" s="1"/>
  <c r="BM639" i="1"/>
  <c r="BI8" i="13" s="1"/>
  <c r="BK639" i="1"/>
  <c r="BG8" i="13" s="1"/>
  <c r="BJ639" i="1"/>
  <c r="BF8" i="13" s="1"/>
  <c r="BI639" i="1"/>
  <c r="BE8" i="13" s="1"/>
  <c r="BH639" i="1"/>
  <c r="BD8" i="13" s="1"/>
  <c r="BG639" i="1"/>
  <c r="BC8" i="13" s="1"/>
  <c r="BF639" i="1"/>
  <c r="BB8" i="13" s="1"/>
  <c r="BE639" i="1"/>
  <c r="BA8" i="13" s="1"/>
  <c r="BD639" i="1"/>
  <c r="AZ8" i="13" s="1"/>
  <c r="BC639" i="1"/>
  <c r="AY8" i="13" s="1"/>
  <c r="BB639" i="1"/>
  <c r="AX8" i="13" s="1"/>
  <c r="BA639" i="1"/>
  <c r="AW8" i="13" s="1"/>
  <c r="AZ639" i="1"/>
  <c r="AV8" i="13" s="1"/>
  <c r="AY639" i="1"/>
  <c r="AU8" i="13" s="1"/>
  <c r="AX639" i="1"/>
  <c r="AT8" i="13" s="1"/>
  <c r="AW639" i="1"/>
  <c r="AS8" i="13" s="1"/>
  <c r="AV639" i="1"/>
  <c r="AR8" i="13" s="1"/>
  <c r="AU639" i="1"/>
  <c r="AQ8" i="13" s="1"/>
  <c r="AT639" i="1"/>
  <c r="AP8" i="13" s="1"/>
  <c r="AS639" i="1"/>
  <c r="AO8" i="13" s="1"/>
  <c r="AR639" i="1"/>
  <c r="AN8" i="13" s="1"/>
  <c r="AQ639" i="1"/>
  <c r="AM8" i="13" s="1"/>
  <c r="AP639" i="1"/>
  <c r="AL8" i="13" s="1"/>
  <c r="AO639" i="1"/>
  <c r="AK8" i="13" s="1"/>
  <c r="AN639" i="1"/>
  <c r="AJ8" i="13" s="1"/>
  <c r="AM639" i="1"/>
  <c r="AI8" i="13" s="1"/>
  <c r="AL639" i="1"/>
  <c r="AH8" i="13" s="1"/>
  <c r="AK639" i="1"/>
  <c r="AG8" i="13" s="1"/>
  <c r="AJ639" i="1"/>
  <c r="AF8" i="13" s="1"/>
  <c r="AI639" i="1"/>
  <c r="AE8" i="13" s="1"/>
  <c r="AH639" i="1"/>
  <c r="AD8" i="13" s="1"/>
  <c r="AG639" i="1"/>
  <c r="AC8" i="13" s="1"/>
  <c r="AF639" i="1"/>
  <c r="AB8" i="13" s="1"/>
  <c r="AE639" i="1"/>
  <c r="AA8" i="13" s="1"/>
  <c r="AD639" i="1"/>
  <c r="Z8" i="13" s="1"/>
  <c r="AC639" i="1"/>
  <c r="Y8" i="13" s="1"/>
  <c r="AB639" i="1"/>
  <c r="X8" i="13" s="1"/>
  <c r="AA639" i="1"/>
  <c r="W8" i="13" s="1"/>
  <c r="Z639" i="1"/>
  <c r="V8" i="13" s="1"/>
  <c r="Y639" i="1"/>
  <c r="U8" i="13" s="1"/>
  <c r="X639" i="1"/>
  <c r="T8" i="13" s="1"/>
  <c r="W639" i="1"/>
  <c r="S8" i="13" s="1"/>
  <c r="V639" i="1"/>
  <c r="R8" i="13" s="1"/>
  <c r="U639" i="1"/>
  <c r="Q8" i="13" s="1"/>
  <c r="T639" i="1"/>
  <c r="P8" i="13" s="1"/>
  <c r="S639" i="1"/>
  <c r="O8" i="13" s="1"/>
  <c r="R639" i="1"/>
  <c r="N8" i="13" s="1"/>
  <c r="Q639" i="1"/>
  <c r="M8" i="13" s="1"/>
  <c r="P639" i="1"/>
  <c r="L8" i="13" s="1"/>
  <c r="O639" i="1"/>
  <c r="K8" i="13" s="1"/>
  <c r="N639" i="1"/>
  <c r="J8" i="13" s="1"/>
  <c r="M639" i="1"/>
  <c r="I8" i="13" s="1"/>
  <c r="L639" i="1"/>
  <c r="H8" i="13" s="1"/>
  <c r="K639" i="1"/>
  <c r="G8" i="13" s="1"/>
  <c r="J639" i="1"/>
  <c r="F8" i="13" s="1"/>
  <c r="I639" i="1"/>
  <c r="E8" i="13" s="1"/>
  <c r="H639" i="1"/>
  <c r="D8" i="13" s="1"/>
  <c r="G639" i="1"/>
  <c r="C8" i="13" s="1"/>
  <c r="F639" i="1"/>
  <c r="B8" i="13" s="1"/>
  <c r="CD638" i="1"/>
  <c r="CD637"/>
  <c r="CD636"/>
  <c r="CD635"/>
  <c r="CD634"/>
  <c r="CD633"/>
  <c r="CD632"/>
  <c r="CD631"/>
  <c r="CD630"/>
  <c r="CD629"/>
  <c r="CD628"/>
  <c r="CD627"/>
  <c r="CD626"/>
  <c r="CD625"/>
  <c r="CD624"/>
  <c r="CD623"/>
  <c r="CD622"/>
  <c r="CD621"/>
  <c r="CD620"/>
  <c r="CD619"/>
  <c r="CD618"/>
  <c r="CD617"/>
  <c r="CD616"/>
  <c r="CD615"/>
  <c r="CD614"/>
  <c r="CD613"/>
  <c r="CD612"/>
  <c r="CD611"/>
  <c r="CD610"/>
  <c r="CD609"/>
  <c r="CD608"/>
  <c r="CD607"/>
  <c r="CD606"/>
  <c r="CD605"/>
  <c r="CD604"/>
  <c r="CD603"/>
  <c r="CD602"/>
  <c r="CD601"/>
  <c r="CD600"/>
  <c r="CD599"/>
  <c r="CD598"/>
  <c r="CD597"/>
  <c r="CD596"/>
  <c r="CD595"/>
  <c r="CD594"/>
  <c r="CD593"/>
  <c r="CD592"/>
  <c r="CD591"/>
  <c r="CD590"/>
  <c r="CD589"/>
  <c r="CD588"/>
  <c r="CD587"/>
  <c r="CD586"/>
  <c r="CD585"/>
  <c r="CD584"/>
  <c r="CD583"/>
  <c r="CD582"/>
  <c r="CD581"/>
  <c r="CD580"/>
  <c r="CD579"/>
  <c r="CD578"/>
  <c r="CD577"/>
  <c r="CD576"/>
  <c r="CD575"/>
  <c r="CD574"/>
  <c r="CD573"/>
  <c r="CD572"/>
  <c r="CD571"/>
  <c r="CD570"/>
  <c r="CD569"/>
  <c r="CD568"/>
  <c r="CD567"/>
  <c r="CD566"/>
  <c r="CD565"/>
  <c r="CD564"/>
  <c r="CD563"/>
  <c r="CD562"/>
  <c r="CD561"/>
  <c r="CD560"/>
  <c r="CD559"/>
  <c r="CD558"/>
  <c r="CD557"/>
  <c r="CD556"/>
  <c r="CD555"/>
  <c r="CD554"/>
  <c r="CC553"/>
  <c r="CB553"/>
  <c r="CA553"/>
  <c r="BX553"/>
  <c r="BT7" i="13" s="1"/>
  <c r="BW553" i="1"/>
  <c r="BS7" i="13" s="1"/>
  <c r="BV553" i="1"/>
  <c r="BR7" i="13" s="1"/>
  <c r="BU553" i="1"/>
  <c r="BQ7" i="13" s="1"/>
  <c r="BT553" i="1"/>
  <c r="BP7" i="13" s="1"/>
  <c r="BS553" i="1"/>
  <c r="BO7" i="13" s="1"/>
  <c r="BR553" i="1"/>
  <c r="BN7" i="13" s="1"/>
  <c r="BQ553" i="1"/>
  <c r="BM7" i="13" s="1"/>
  <c r="BP553" i="1"/>
  <c r="BL7" i="13" s="1"/>
  <c r="BO553" i="1"/>
  <c r="BK7" i="13" s="1"/>
  <c r="BN553" i="1"/>
  <c r="BJ7" i="13" s="1"/>
  <c r="BM553" i="1"/>
  <c r="BI7" i="13" s="1"/>
  <c r="BK553" i="1"/>
  <c r="BG7" i="13" s="1"/>
  <c r="BJ553" i="1"/>
  <c r="BF7" i="13" s="1"/>
  <c r="BI553" i="1"/>
  <c r="BE7" i="13" s="1"/>
  <c r="BH553" i="1"/>
  <c r="BD7" i="13" s="1"/>
  <c r="BG553" i="1"/>
  <c r="BC7" i="13" s="1"/>
  <c r="BF553" i="1"/>
  <c r="BB7" i="13" s="1"/>
  <c r="BE553" i="1"/>
  <c r="BA7" i="13" s="1"/>
  <c r="BD553" i="1"/>
  <c r="AZ7" i="13" s="1"/>
  <c r="BC553" i="1"/>
  <c r="AY7" i="13" s="1"/>
  <c r="BB553" i="1"/>
  <c r="AX7" i="13" s="1"/>
  <c r="BA553" i="1"/>
  <c r="AW7" i="13" s="1"/>
  <c r="AZ553" i="1"/>
  <c r="AV7" i="13" s="1"/>
  <c r="AY553" i="1"/>
  <c r="AU7" i="13" s="1"/>
  <c r="AX553" i="1"/>
  <c r="AT7" i="13" s="1"/>
  <c r="AW553" i="1"/>
  <c r="AS7" i="13" s="1"/>
  <c r="AV553" i="1"/>
  <c r="AR7" i="13" s="1"/>
  <c r="AU553" i="1"/>
  <c r="AQ7" i="13" s="1"/>
  <c r="AT553" i="1"/>
  <c r="AP7" i="13" s="1"/>
  <c r="AS553" i="1"/>
  <c r="AO7" i="13" s="1"/>
  <c r="AR553" i="1"/>
  <c r="AN7" i="13" s="1"/>
  <c r="AQ553" i="1"/>
  <c r="AM7" i="13" s="1"/>
  <c r="AP553" i="1"/>
  <c r="AL7" i="13" s="1"/>
  <c r="AO553" i="1"/>
  <c r="AK7" i="13" s="1"/>
  <c r="AN553" i="1"/>
  <c r="AJ7" i="13" s="1"/>
  <c r="AM553" i="1"/>
  <c r="AI7" i="13" s="1"/>
  <c r="AL553" i="1"/>
  <c r="AH7" i="13" s="1"/>
  <c r="AK553" i="1"/>
  <c r="AG7" i="13" s="1"/>
  <c r="AJ553" i="1"/>
  <c r="AF7" i="13" s="1"/>
  <c r="AI553" i="1"/>
  <c r="AE7" i="13" s="1"/>
  <c r="AH553" i="1"/>
  <c r="AD7" i="13" s="1"/>
  <c r="AG553" i="1"/>
  <c r="AC7" i="13" s="1"/>
  <c r="AF553" i="1"/>
  <c r="AB7" i="13" s="1"/>
  <c r="AE553" i="1"/>
  <c r="AA7" i="13" s="1"/>
  <c r="AD553" i="1"/>
  <c r="Z7" i="13" s="1"/>
  <c r="AC553" i="1"/>
  <c r="Y7" i="13" s="1"/>
  <c r="AB553" i="1"/>
  <c r="X7" i="13" s="1"/>
  <c r="AA553" i="1"/>
  <c r="W7" i="13" s="1"/>
  <c r="Z553" i="1"/>
  <c r="V7" i="13" s="1"/>
  <c r="Y553" i="1"/>
  <c r="U7" i="13" s="1"/>
  <c r="X553" i="1"/>
  <c r="T7" i="13" s="1"/>
  <c r="W553" i="1"/>
  <c r="S7" i="13" s="1"/>
  <c r="V553" i="1"/>
  <c r="R7" i="13" s="1"/>
  <c r="U553" i="1"/>
  <c r="Q7" i="13" s="1"/>
  <c r="T553" i="1"/>
  <c r="P7" i="13" s="1"/>
  <c r="S553" i="1"/>
  <c r="O7" i="13" s="1"/>
  <c r="R553" i="1"/>
  <c r="N7" i="13" s="1"/>
  <c r="Q553" i="1"/>
  <c r="M7" i="13" s="1"/>
  <c r="P553" i="1"/>
  <c r="L7" i="13" s="1"/>
  <c r="O553" i="1"/>
  <c r="K7" i="13" s="1"/>
  <c r="N553" i="1"/>
  <c r="J7" i="13" s="1"/>
  <c r="M553" i="1"/>
  <c r="I7" i="13" s="1"/>
  <c r="L553" i="1"/>
  <c r="H7" i="13" s="1"/>
  <c r="K553" i="1"/>
  <c r="G7" i="13" s="1"/>
  <c r="J553" i="1"/>
  <c r="F7" i="13" s="1"/>
  <c r="I553" i="1"/>
  <c r="E7" i="13" s="1"/>
  <c r="H553" i="1"/>
  <c r="D7" i="13" s="1"/>
  <c r="G553" i="1"/>
  <c r="C7" i="13" s="1"/>
  <c r="F553" i="1"/>
  <c r="B7" i="13" s="1"/>
  <c r="CD552" i="1"/>
  <c r="CD551"/>
  <c r="CD550"/>
  <c r="CD549"/>
  <c r="CD548"/>
  <c r="CD547"/>
  <c r="CD546"/>
  <c r="CD545"/>
  <c r="CD544"/>
  <c r="CD543"/>
  <c r="CD542"/>
  <c r="CD541"/>
  <c r="CD540"/>
  <c r="CD539"/>
  <c r="CD538"/>
  <c r="CD537"/>
  <c r="CD536"/>
  <c r="CD535"/>
  <c r="CD534"/>
  <c r="CD533"/>
  <c r="CD532"/>
  <c r="CD531"/>
  <c r="CD530"/>
  <c r="CD529"/>
  <c r="CD528"/>
  <c r="CD527"/>
  <c r="CD526"/>
  <c r="CD525"/>
  <c r="CD524"/>
  <c r="CD523"/>
  <c r="CD522"/>
  <c r="CD521"/>
  <c r="CD520"/>
  <c r="CD519"/>
  <c r="CD518"/>
  <c r="CD517"/>
  <c r="CD516"/>
  <c r="CD515"/>
  <c r="CD514"/>
  <c r="CD513"/>
  <c r="CD512"/>
  <c r="CD511"/>
  <c r="CD510"/>
  <c r="CD509"/>
  <c r="CD508"/>
  <c r="CD507"/>
  <c r="CD506"/>
  <c r="CD505"/>
  <c r="CD504"/>
  <c r="CD503"/>
  <c r="CD502"/>
  <c r="CD501"/>
  <c r="CD500"/>
  <c r="CD499"/>
  <c r="CD498"/>
  <c r="CD497"/>
  <c r="CD496"/>
  <c r="CD495"/>
  <c r="CD494"/>
  <c r="CD493"/>
  <c r="CD492"/>
  <c r="CD491"/>
  <c r="CD490"/>
  <c r="CD489"/>
  <c r="CD488"/>
  <c r="CD487"/>
  <c r="CD486"/>
  <c r="CD485"/>
  <c r="CD484"/>
  <c r="CD483"/>
  <c r="CD482"/>
  <c r="CD481"/>
  <c r="CD480"/>
  <c r="CD479"/>
  <c r="CD478"/>
  <c r="CD477"/>
  <c r="CD476"/>
  <c r="CD475"/>
  <c r="CD474"/>
  <c r="CD473"/>
  <c r="CD472"/>
  <c r="CD471"/>
  <c r="CD470"/>
  <c r="CD469"/>
  <c r="CD468"/>
  <c r="CD467"/>
  <c r="CD466"/>
  <c r="CD465"/>
  <c r="CD464"/>
  <c r="CD463"/>
  <c r="CD462"/>
  <c r="CD461"/>
  <c r="CD460"/>
  <c r="CD459"/>
  <c r="CD458"/>
  <c r="CD457"/>
  <c r="CD456"/>
  <c r="CD455"/>
  <c r="CD454"/>
  <c r="CD453"/>
  <c r="CD452"/>
  <c r="CD451"/>
  <c r="CD450"/>
  <c r="CD449"/>
  <c r="CD448"/>
  <c r="CD447"/>
  <c r="CD446"/>
  <c r="CD445"/>
  <c r="CD444"/>
  <c r="CC443"/>
  <c r="CB443"/>
  <c r="CA443"/>
  <c r="BX443"/>
  <c r="BT6" i="13" s="1"/>
  <c r="BW443" i="1"/>
  <c r="BS6" i="13" s="1"/>
  <c r="BV443" i="1"/>
  <c r="BR6" i="13" s="1"/>
  <c r="BU443" i="1"/>
  <c r="BQ6" i="13" s="1"/>
  <c r="BT443" i="1"/>
  <c r="BP6" i="13" s="1"/>
  <c r="BS443" i="1"/>
  <c r="BO6" i="13" s="1"/>
  <c r="BR443" i="1"/>
  <c r="BN6" i="13" s="1"/>
  <c r="BQ443" i="1"/>
  <c r="BM6" i="13" s="1"/>
  <c r="BP443" i="1"/>
  <c r="BL6" i="13" s="1"/>
  <c r="BO443" i="1"/>
  <c r="BK6" i="13" s="1"/>
  <c r="BN443" i="1"/>
  <c r="BJ6" i="13" s="1"/>
  <c r="BM443" i="1"/>
  <c r="BI6" i="13" s="1"/>
  <c r="BK443" i="1"/>
  <c r="BG6" i="13" s="1"/>
  <c r="BJ443" i="1"/>
  <c r="BF6" i="13" s="1"/>
  <c r="BI443" i="1"/>
  <c r="BE6" i="13" s="1"/>
  <c r="BH443" i="1"/>
  <c r="BD6" i="13" s="1"/>
  <c r="BG443" i="1"/>
  <c r="BC6" i="13" s="1"/>
  <c r="BF443" i="1"/>
  <c r="BB6" i="13" s="1"/>
  <c r="BE443" i="1"/>
  <c r="BA6" i="13" s="1"/>
  <c r="BD443" i="1"/>
  <c r="AZ6" i="13" s="1"/>
  <c r="BC443" i="1"/>
  <c r="AY6" i="13" s="1"/>
  <c r="BB443" i="1"/>
  <c r="AX6" i="13" s="1"/>
  <c r="BA443" i="1"/>
  <c r="AW6" i="13" s="1"/>
  <c r="AZ443" i="1"/>
  <c r="AV6" i="13" s="1"/>
  <c r="AY443" i="1"/>
  <c r="AU6" i="13" s="1"/>
  <c r="AX443" i="1"/>
  <c r="AT6" i="13" s="1"/>
  <c r="AW443" i="1"/>
  <c r="AS6" i="13" s="1"/>
  <c r="AV443" i="1"/>
  <c r="AR6" i="13" s="1"/>
  <c r="AU443" i="1"/>
  <c r="AQ6" i="13" s="1"/>
  <c r="AT443" i="1"/>
  <c r="AP6" i="13" s="1"/>
  <c r="AS443" i="1"/>
  <c r="AO6" i="13" s="1"/>
  <c r="AR443" i="1"/>
  <c r="AN6" i="13" s="1"/>
  <c r="AQ443" i="1"/>
  <c r="AM6" i="13" s="1"/>
  <c r="AP443" i="1"/>
  <c r="AL6" i="13" s="1"/>
  <c r="AO443" i="1"/>
  <c r="AK6" i="13" s="1"/>
  <c r="AN443" i="1"/>
  <c r="AJ6" i="13" s="1"/>
  <c r="AM443" i="1"/>
  <c r="AI6" i="13" s="1"/>
  <c r="AL443" i="1"/>
  <c r="AH6" i="13" s="1"/>
  <c r="AK443" i="1"/>
  <c r="AG6" i="13" s="1"/>
  <c r="AJ443" i="1"/>
  <c r="AF6" i="13" s="1"/>
  <c r="AI443" i="1"/>
  <c r="AE6" i="13" s="1"/>
  <c r="AH443" i="1"/>
  <c r="AD6" i="13" s="1"/>
  <c r="AG443" i="1"/>
  <c r="AC6" i="13" s="1"/>
  <c r="AF443" i="1"/>
  <c r="AB6" i="13" s="1"/>
  <c r="AE443" i="1"/>
  <c r="AA6" i="13" s="1"/>
  <c r="AD443" i="1"/>
  <c r="Z6" i="13" s="1"/>
  <c r="AC443" i="1"/>
  <c r="Y6" i="13" s="1"/>
  <c r="AB443" i="1"/>
  <c r="X6" i="13" s="1"/>
  <c r="AA443" i="1"/>
  <c r="W6" i="13" s="1"/>
  <c r="Z443" i="1"/>
  <c r="V6" i="13" s="1"/>
  <c r="Y443" i="1"/>
  <c r="U6" i="13" s="1"/>
  <c r="X443" i="1"/>
  <c r="T6" i="13" s="1"/>
  <c r="W443" i="1"/>
  <c r="S6" i="13" s="1"/>
  <c r="V443" i="1"/>
  <c r="R6" i="13" s="1"/>
  <c r="U443" i="1"/>
  <c r="Q6" i="13" s="1"/>
  <c r="T443" i="1"/>
  <c r="P6" i="13" s="1"/>
  <c r="S443" i="1"/>
  <c r="O6" i="13" s="1"/>
  <c r="R443" i="1"/>
  <c r="N6" i="13" s="1"/>
  <c r="Q443" i="1"/>
  <c r="M6" i="13" s="1"/>
  <c r="P443" i="1"/>
  <c r="L6" i="13" s="1"/>
  <c r="O443" i="1"/>
  <c r="K6" i="13" s="1"/>
  <c r="N443" i="1"/>
  <c r="J6" i="13" s="1"/>
  <c r="M443" i="1"/>
  <c r="I6" i="13" s="1"/>
  <c r="L443" i="1"/>
  <c r="H6" i="13" s="1"/>
  <c r="K443" i="1"/>
  <c r="G6" i="13" s="1"/>
  <c r="J443" i="1"/>
  <c r="F6" i="13" s="1"/>
  <c r="I443" i="1"/>
  <c r="E6" i="13" s="1"/>
  <c r="H443" i="1"/>
  <c r="D6" i="13" s="1"/>
  <c r="G443" i="1"/>
  <c r="C6" i="13" s="1"/>
  <c r="F443" i="1"/>
  <c r="B6" i="13" s="1"/>
  <c r="CD442" i="1"/>
  <c r="CD441"/>
  <c r="CD440"/>
  <c r="CD439"/>
  <c r="CD438"/>
  <c r="CD437"/>
  <c r="CD436"/>
  <c r="CD435"/>
  <c r="CD434"/>
  <c r="CD433"/>
  <c r="CD432"/>
  <c r="CD431"/>
  <c r="CD430"/>
  <c r="CD429"/>
  <c r="CD428"/>
  <c r="CD427"/>
  <c r="CD426"/>
  <c r="CD425"/>
  <c r="CD424"/>
  <c r="CD423"/>
  <c r="CD422"/>
  <c r="CD421"/>
  <c r="CD420"/>
  <c r="CD419"/>
  <c r="CD418"/>
  <c r="CD417"/>
  <c r="CD416"/>
  <c r="CD415"/>
  <c r="CD414"/>
  <c r="CD413"/>
  <c r="CD412"/>
  <c r="CD411"/>
  <c r="CD410"/>
  <c r="CD409"/>
  <c r="CD408"/>
  <c r="CD407"/>
  <c r="CD406"/>
  <c r="CD405"/>
  <c r="CD404"/>
  <c r="CD403"/>
  <c r="CD402"/>
  <c r="CD401"/>
  <c r="CD400"/>
  <c r="CD399"/>
  <c r="CD398"/>
  <c r="CD397"/>
  <c r="CD396"/>
  <c r="CD395"/>
  <c r="CD394"/>
  <c r="CD393"/>
  <c r="CD392"/>
  <c r="CD391"/>
  <c r="CD390"/>
  <c r="CD389"/>
  <c r="CD388"/>
  <c r="CD387"/>
  <c r="CD386"/>
  <c r="CD385"/>
  <c r="CD384"/>
  <c r="CD383"/>
  <c r="CD382"/>
  <c r="CD381"/>
  <c r="CD380"/>
  <c r="CD379"/>
  <c r="CD378"/>
  <c r="CD377"/>
  <c r="CD376"/>
  <c r="CD375"/>
  <c r="CD374"/>
  <c r="CD373"/>
  <c r="CD372"/>
  <c r="CD371"/>
  <c r="CD370"/>
  <c r="CD369"/>
  <c r="CD368"/>
  <c r="CD367"/>
  <c r="CD366"/>
  <c r="CD365"/>
  <c r="CD364"/>
  <c r="CD363"/>
  <c r="CD362"/>
  <c r="CD361"/>
  <c r="CD360"/>
  <c r="CD359"/>
  <c r="CD358"/>
  <c r="CD357"/>
  <c r="CD356"/>
  <c r="CD355"/>
  <c r="CD354"/>
  <c r="CD353"/>
  <c r="CD352"/>
  <c r="CD351"/>
  <c r="CD350"/>
  <c r="CD349"/>
  <c r="CD348"/>
  <c r="CD347"/>
  <c r="CD346"/>
  <c r="CD345"/>
  <c r="CD344"/>
  <c r="CD343"/>
  <c r="CD342"/>
  <c r="CD341"/>
  <c r="CD340"/>
  <c r="CD339"/>
  <c r="CD338"/>
  <c r="CD337"/>
  <c r="CD336"/>
  <c r="CD335"/>
  <c r="CD334"/>
  <c r="CD333"/>
  <c r="CD332"/>
  <c r="CD331"/>
  <c r="CD330"/>
  <c r="CD329"/>
  <c r="CD328"/>
  <c r="CD327"/>
  <c r="CD326"/>
  <c r="CD325"/>
  <c r="CD324"/>
  <c r="CD323"/>
  <c r="CD322"/>
  <c r="CD321"/>
  <c r="CC320"/>
  <c r="CB320"/>
  <c r="CA320"/>
  <c r="BX320"/>
  <c r="BT5" i="13" s="1"/>
  <c r="BW320" i="1"/>
  <c r="BS5" i="13" s="1"/>
  <c r="BV320" i="1"/>
  <c r="BR5" i="13" s="1"/>
  <c r="BU320" i="1"/>
  <c r="BQ5" i="13" s="1"/>
  <c r="BT320" i="1"/>
  <c r="BP5" i="13" s="1"/>
  <c r="BS320" i="1"/>
  <c r="BO5" i="13" s="1"/>
  <c r="BR320" i="1"/>
  <c r="BN5" i="13" s="1"/>
  <c r="BQ320" i="1"/>
  <c r="BM5" i="13" s="1"/>
  <c r="BP320" i="1"/>
  <c r="BL5" i="13" s="1"/>
  <c r="BO320" i="1"/>
  <c r="BK5" i="13" s="1"/>
  <c r="BN320" i="1"/>
  <c r="BJ5" i="13" s="1"/>
  <c r="BM320" i="1"/>
  <c r="BI5" i="13" s="1"/>
  <c r="BK320" i="1"/>
  <c r="BG5" i="13" s="1"/>
  <c r="BJ320" i="1"/>
  <c r="BF5" i="13" s="1"/>
  <c r="BI320" i="1"/>
  <c r="BE5" i="13" s="1"/>
  <c r="BH320" i="1"/>
  <c r="BD5" i="13" s="1"/>
  <c r="BG320" i="1"/>
  <c r="BC5" i="13" s="1"/>
  <c r="BF320" i="1"/>
  <c r="BB5" i="13" s="1"/>
  <c r="BE320" i="1"/>
  <c r="BA5" i="13" s="1"/>
  <c r="BD320" i="1"/>
  <c r="AZ5" i="13" s="1"/>
  <c r="BC320" i="1"/>
  <c r="AY5" i="13" s="1"/>
  <c r="BB320" i="1"/>
  <c r="AX5" i="13" s="1"/>
  <c r="BA320" i="1"/>
  <c r="AW5" i="13" s="1"/>
  <c r="AZ320" i="1"/>
  <c r="AV5" i="13" s="1"/>
  <c r="AY320" i="1"/>
  <c r="AU5" i="13" s="1"/>
  <c r="AX320" i="1"/>
  <c r="AT5" i="13" s="1"/>
  <c r="AW320" i="1"/>
  <c r="AS5" i="13" s="1"/>
  <c r="AV320" i="1"/>
  <c r="AR5" i="13" s="1"/>
  <c r="AU320" i="1"/>
  <c r="AQ5" i="13" s="1"/>
  <c r="AT320" i="1"/>
  <c r="AP5" i="13" s="1"/>
  <c r="AS320" i="1"/>
  <c r="AO5" i="13" s="1"/>
  <c r="AR320" i="1"/>
  <c r="AN5" i="13" s="1"/>
  <c r="AQ320" i="1"/>
  <c r="AM5" i="13" s="1"/>
  <c r="AP320" i="1"/>
  <c r="AL5" i="13" s="1"/>
  <c r="AO320" i="1"/>
  <c r="AK5" i="13" s="1"/>
  <c r="AN320" i="1"/>
  <c r="AJ5" i="13" s="1"/>
  <c r="AM320" i="1"/>
  <c r="AI5" i="13" s="1"/>
  <c r="AL320" i="1"/>
  <c r="AH5" i="13" s="1"/>
  <c r="AK320" i="1"/>
  <c r="AG5" i="13" s="1"/>
  <c r="AJ320" i="1"/>
  <c r="AF5" i="13" s="1"/>
  <c r="AI320" i="1"/>
  <c r="AE5" i="13" s="1"/>
  <c r="AH320" i="1"/>
  <c r="AD5" i="13" s="1"/>
  <c r="AG320" i="1"/>
  <c r="AC5" i="13" s="1"/>
  <c r="AF320" i="1"/>
  <c r="AB5" i="13" s="1"/>
  <c r="AE320" i="1"/>
  <c r="AA5" i="13" s="1"/>
  <c r="AD320" i="1"/>
  <c r="Z5" i="13" s="1"/>
  <c r="AC320" i="1"/>
  <c r="Y5" i="13" s="1"/>
  <c r="AB320" i="1"/>
  <c r="X5" i="13" s="1"/>
  <c r="AA320" i="1"/>
  <c r="W5" i="13" s="1"/>
  <c r="Z320" i="1"/>
  <c r="V5" i="13" s="1"/>
  <c r="Y320" i="1"/>
  <c r="U5" i="13" s="1"/>
  <c r="X320" i="1"/>
  <c r="T5" i="13" s="1"/>
  <c r="W320" i="1"/>
  <c r="S5" i="13" s="1"/>
  <c r="V320" i="1"/>
  <c r="R5" i="13" s="1"/>
  <c r="U320" i="1"/>
  <c r="Q5" i="13" s="1"/>
  <c r="T320" i="1"/>
  <c r="P5" i="13" s="1"/>
  <c r="S320" i="1"/>
  <c r="O5" i="13" s="1"/>
  <c r="R320" i="1"/>
  <c r="N5" i="13" s="1"/>
  <c r="Q320" i="1"/>
  <c r="M5" i="13" s="1"/>
  <c r="P320" i="1"/>
  <c r="L5" i="13" s="1"/>
  <c r="O320" i="1"/>
  <c r="K5" i="13" s="1"/>
  <c r="N320" i="1"/>
  <c r="J5" i="13" s="1"/>
  <c r="M320" i="1"/>
  <c r="I5" i="13" s="1"/>
  <c r="L320" i="1"/>
  <c r="H5" i="13" s="1"/>
  <c r="K320" i="1"/>
  <c r="G5" i="13" s="1"/>
  <c r="J320" i="1"/>
  <c r="F5" i="13" s="1"/>
  <c r="I320" i="1"/>
  <c r="E5" i="13" s="1"/>
  <c r="H320" i="1"/>
  <c r="D5" i="13" s="1"/>
  <c r="G320" i="1"/>
  <c r="C5" i="13" s="1"/>
  <c r="F320" i="1"/>
  <c r="B5" i="13" s="1"/>
  <c r="CD319" i="1"/>
  <c r="CD318"/>
  <c r="CD317"/>
  <c r="CD316"/>
  <c r="CD315"/>
  <c r="CD314"/>
  <c r="CD313"/>
  <c r="CD312"/>
  <c r="CD311"/>
  <c r="CD310"/>
  <c r="CD309"/>
  <c r="CD308"/>
  <c r="CD307"/>
  <c r="CD306"/>
  <c r="CD305"/>
  <c r="CD304"/>
  <c r="CD303"/>
  <c r="CD302"/>
  <c r="CD301"/>
  <c r="CD300"/>
  <c r="CD299"/>
  <c r="CD298"/>
  <c r="CD297"/>
  <c r="CD296"/>
  <c r="CD295"/>
  <c r="CD294"/>
  <c r="CD293"/>
  <c r="CD292"/>
  <c r="CD291"/>
  <c r="CD290"/>
  <c r="CD289"/>
  <c r="CD288"/>
  <c r="CD287"/>
  <c r="CD286"/>
  <c r="CD285"/>
  <c r="CD284"/>
  <c r="CD283"/>
  <c r="CD282"/>
  <c r="CD281"/>
  <c r="CD280"/>
  <c r="CD279"/>
  <c r="CD278"/>
  <c r="CD277"/>
  <c r="CD276"/>
  <c r="CD275"/>
  <c r="CD274"/>
  <c r="CD273"/>
  <c r="CD272"/>
  <c r="CD271"/>
  <c r="CD270"/>
  <c r="CD269"/>
  <c r="CD268"/>
  <c r="CD267"/>
  <c r="CD266"/>
  <c r="CD265"/>
  <c r="CD264"/>
  <c r="CD263"/>
  <c r="CD262"/>
  <c r="CD261"/>
  <c r="CD260"/>
  <c r="CD259"/>
  <c r="CD258"/>
  <c r="CD257"/>
  <c r="CD256"/>
  <c r="CD255"/>
  <c r="CD254"/>
  <c r="CD253"/>
  <c r="CD252"/>
  <c r="CD251"/>
  <c r="CD250"/>
  <c r="CD249"/>
  <c r="CD248"/>
  <c r="CD247"/>
  <c r="CD246"/>
  <c r="CD245"/>
  <c r="CD244"/>
  <c r="CD243"/>
  <c r="CD242"/>
  <c r="CD241"/>
  <c r="CC240"/>
  <c r="CB240"/>
  <c r="CA240"/>
  <c r="BX240"/>
  <c r="BT4" i="13" s="1"/>
  <c r="BW240" i="1"/>
  <c r="BS4" i="13" s="1"/>
  <c r="BV240" i="1"/>
  <c r="BR4" i="13" s="1"/>
  <c r="BU240" i="1"/>
  <c r="BQ4" i="13" s="1"/>
  <c r="BT240" i="1"/>
  <c r="BP4" i="13" s="1"/>
  <c r="BS240" i="1"/>
  <c r="BO4" i="13" s="1"/>
  <c r="BR240" i="1"/>
  <c r="BN4" i="13" s="1"/>
  <c r="BQ240" i="1"/>
  <c r="BM4" i="13" s="1"/>
  <c r="BP240" i="1"/>
  <c r="BL4" i="13" s="1"/>
  <c r="BO240" i="1"/>
  <c r="BK4" i="13" s="1"/>
  <c r="BN240" i="1"/>
  <c r="BJ4" i="13" s="1"/>
  <c r="BM240" i="1"/>
  <c r="BI4" i="13" s="1"/>
  <c r="BK240" i="1"/>
  <c r="BG4" i="13" s="1"/>
  <c r="BJ240" i="1"/>
  <c r="BF4" i="13" s="1"/>
  <c r="BI240" i="1"/>
  <c r="BE4" i="13" s="1"/>
  <c r="BH240" i="1"/>
  <c r="BD4" i="13" s="1"/>
  <c r="BG240" i="1"/>
  <c r="BC4" i="13" s="1"/>
  <c r="BF240" i="1"/>
  <c r="BB4" i="13" s="1"/>
  <c r="BE240" i="1"/>
  <c r="BA4" i="13" s="1"/>
  <c r="BD240" i="1"/>
  <c r="AZ4" i="13" s="1"/>
  <c r="BC240" i="1"/>
  <c r="AY4" i="13" s="1"/>
  <c r="BB240" i="1"/>
  <c r="AX4" i="13" s="1"/>
  <c r="BA240" i="1"/>
  <c r="AW4" i="13" s="1"/>
  <c r="AZ240" i="1"/>
  <c r="AV4" i="13" s="1"/>
  <c r="AY240" i="1"/>
  <c r="AU4" i="13" s="1"/>
  <c r="AX240" i="1"/>
  <c r="AT4" i="13" s="1"/>
  <c r="AW240" i="1"/>
  <c r="AS4" i="13" s="1"/>
  <c r="AV240" i="1"/>
  <c r="AR4" i="13" s="1"/>
  <c r="AU240" i="1"/>
  <c r="AQ4" i="13" s="1"/>
  <c r="AT240" i="1"/>
  <c r="AP4" i="13" s="1"/>
  <c r="AS240" i="1"/>
  <c r="AO4" i="13" s="1"/>
  <c r="AR240" i="1"/>
  <c r="AN4" i="13" s="1"/>
  <c r="AQ240" i="1"/>
  <c r="AM4" i="13" s="1"/>
  <c r="AP240" i="1"/>
  <c r="AL4" i="13" s="1"/>
  <c r="AO240" i="1"/>
  <c r="AK4" i="13" s="1"/>
  <c r="AN240" i="1"/>
  <c r="AJ4" i="13" s="1"/>
  <c r="AM240" i="1"/>
  <c r="AI4" i="13" s="1"/>
  <c r="AL240" i="1"/>
  <c r="AH4" i="13" s="1"/>
  <c r="AK240" i="1"/>
  <c r="AG4" i="13" s="1"/>
  <c r="AJ240" i="1"/>
  <c r="AF4" i="13" s="1"/>
  <c r="AI240" i="1"/>
  <c r="AE4" i="13" s="1"/>
  <c r="AH240" i="1"/>
  <c r="AD4" i="13" s="1"/>
  <c r="AG240" i="1"/>
  <c r="AC4" i="13" s="1"/>
  <c r="AF240" i="1"/>
  <c r="AB4" i="13" s="1"/>
  <c r="AE240" i="1"/>
  <c r="AA4" i="13" s="1"/>
  <c r="AD240" i="1"/>
  <c r="Z4" i="13" s="1"/>
  <c r="AC240" i="1"/>
  <c r="Y4" i="13" s="1"/>
  <c r="AB240" i="1"/>
  <c r="X4" i="13" s="1"/>
  <c r="AA240" i="1"/>
  <c r="W4" i="13" s="1"/>
  <c r="Z240" i="1"/>
  <c r="V4" i="13" s="1"/>
  <c r="Y240" i="1"/>
  <c r="U4" i="13" s="1"/>
  <c r="X240" i="1"/>
  <c r="T4" i="13" s="1"/>
  <c r="W240" i="1"/>
  <c r="S4" i="13" s="1"/>
  <c r="V240" i="1"/>
  <c r="R4" i="13" s="1"/>
  <c r="U240" i="1"/>
  <c r="Q4" i="13" s="1"/>
  <c r="T240" i="1"/>
  <c r="P4" i="13" s="1"/>
  <c r="S240" i="1"/>
  <c r="O4" i="13" s="1"/>
  <c r="R240" i="1"/>
  <c r="N4" i="13" s="1"/>
  <c r="Q240" i="1"/>
  <c r="M4" i="13" s="1"/>
  <c r="P240" i="1"/>
  <c r="L4" i="13" s="1"/>
  <c r="O240" i="1"/>
  <c r="K4" i="13" s="1"/>
  <c r="N240" i="1"/>
  <c r="J4" i="13" s="1"/>
  <c r="M240" i="1"/>
  <c r="I4" i="13" s="1"/>
  <c r="L240" i="1"/>
  <c r="H4" i="13" s="1"/>
  <c r="K240" i="1"/>
  <c r="G4" i="13" s="1"/>
  <c r="J240" i="1"/>
  <c r="F4" i="13" s="1"/>
  <c r="I240" i="1"/>
  <c r="E4" i="13" s="1"/>
  <c r="H240" i="1"/>
  <c r="D4" i="13" s="1"/>
  <c r="G240" i="1"/>
  <c r="C4" i="13" s="1"/>
  <c r="F240" i="1"/>
  <c r="B4" i="13" s="1"/>
  <c r="CD239" i="1"/>
  <c r="CD238"/>
  <c r="CD237"/>
  <c r="CD236"/>
  <c r="CD235"/>
  <c r="CD234"/>
  <c r="CD233"/>
  <c r="CD232"/>
  <c r="CD231"/>
  <c r="CD230"/>
  <c r="CD229"/>
  <c r="CD228"/>
  <c r="CD227"/>
  <c r="CD226"/>
  <c r="CD225"/>
  <c r="CD224"/>
  <c r="CD223"/>
  <c r="CD222"/>
  <c r="CD221"/>
  <c r="CD220"/>
  <c r="CD219"/>
  <c r="CD218"/>
  <c r="CD217"/>
  <c r="CD216"/>
  <c r="CD215"/>
  <c r="CD214"/>
  <c r="CD213"/>
  <c r="CD212"/>
  <c r="CD211"/>
  <c r="CD210"/>
  <c r="CD209"/>
  <c r="CD208"/>
  <c r="CD207"/>
  <c r="CD206"/>
  <c r="CD205"/>
  <c r="CD204"/>
  <c r="CD203"/>
  <c r="CD202"/>
  <c r="CD201"/>
  <c r="CD200"/>
  <c r="CD199"/>
  <c r="CD198"/>
  <c r="CD197"/>
  <c r="CD196"/>
  <c r="CD195"/>
  <c r="CD194"/>
  <c r="CD193"/>
  <c r="CD192"/>
  <c r="CD191"/>
  <c r="CD190"/>
  <c r="CD189"/>
  <c r="CD188"/>
  <c r="CD187"/>
  <c r="CD186"/>
  <c r="CD185"/>
  <c r="CD184"/>
  <c r="CD183"/>
  <c r="CD182"/>
  <c r="CD181"/>
  <c r="CD180"/>
  <c r="CD179"/>
  <c r="CD178"/>
  <c r="CD177"/>
  <c r="CD176"/>
  <c r="CD175"/>
  <c r="CD174"/>
  <c r="CD173"/>
  <c r="CD172"/>
  <c r="CD171"/>
  <c r="CD170"/>
  <c r="CD169"/>
  <c r="CD168"/>
  <c r="CD167"/>
  <c r="CD166"/>
  <c r="CD165"/>
  <c r="CD164"/>
  <c r="CD163"/>
  <c r="CD162"/>
  <c r="CD161"/>
  <c r="CD160"/>
  <c r="CD159"/>
  <c r="CC158"/>
  <c r="CB158"/>
  <c r="CA158"/>
  <c r="BY158"/>
  <c r="BU3" i="13" s="1"/>
  <c r="BX158" i="1"/>
  <c r="BT3" i="13" s="1"/>
  <c r="BW158" i="1"/>
  <c r="BS3" i="13" s="1"/>
  <c r="BV158" i="1"/>
  <c r="BR3" i="13" s="1"/>
  <c r="BU158" i="1"/>
  <c r="BQ3" i="13" s="1"/>
  <c r="BT158" i="1"/>
  <c r="BP3" i="13" s="1"/>
  <c r="BS158" i="1"/>
  <c r="BO3" i="13" s="1"/>
  <c r="BR158" i="1"/>
  <c r="BN3" i="13" s="1"/>
  <c r="BQ158" i="1"/>
  <c r="BM3" i="13" s="1"/>
  <c r="BP158" i="1"/>
  <c r="BL3" i="13" s="1"/>
  <c r="BO158" i="1"/>
  <c r="BK3" i="13" s="1"/>
  <c r="BN158" i="1"/>
  <c r="BJ3" i="13" s="1"/>
  <c r="BM158" i="1"/>
  <c r="BI3" i="13" s="1"/>
  <c r="BK158" i="1"/>
  <c r="BG3" i="13" s="1"/>
  <c r="BJ158" i="1"/>
  <c r="BF3" i="13" s="1"/>
  <c r="BI158" i="1"/>
  <c r="BE3" i="13" s="1"/>
  <c r="BH158" i="1"/>
  <c r="BD3" i="13" s="1"/>
  <c r="BG158" i="1"/>
  <c r="BC3" i="13" s="1"/>
  <c r="BF158" i="1"/>
  <c r="BB3" i="13" s="1"/>
  <c r="BE158" i="1"/>
  <c r="BA3" i="13" s="1"/>
  <c r="BD158" i="1"/>
  <c r="AZ3" i="13" s="1"/>
  <c r="BC158" i="1"/>
  <c r="AY3" i="13" s="1"/>
  <c r="BB158" i="1"/>
  <c r="AX3" i="13" s="1"/>
  <c r="BA158" i="1"/>
  <c r="AW3" i="13" s="1"/>
  <c r="AZ158" i="1"/>
  <c r="AV3" i="13" s="1"/>
  <c r="AY158" i="1"/>
  <c r="AU3" i="13" s="1"/>
  <c r="AX158" i="1"/>
  <c r="AT3" i="13" s="1"/>
  <c r="AW158" i="1"/>
  <c r="AS3" i="13" s="1"/>
  <c r="AV158" i="1"/>
  <c r="AR3" i="13" s="1"/>
  <c r="AU158" i="1"/>
  <c r="AQ3" i="13" s="1"/>
  <c r="AT158" i="1"/>
  <c r="AP3" i="13" s="1"/>
  <c r="AS158" i="1"/>
  <c r="AO3" i="13" s="1"/>
  <c r="AR158" i="1"/>
  <c r="AN3" i="13" s="1"/>
  <c r="AQ158" i="1"/>
  <c r="AM3" i="13" s="1"/>
  <c r="AP158" i="1"/>
  <c r="AL3" i="13" s="1"/>
  <c r="AO158" i="1"/>
  <c r="AK3" i="13" s="1"/>
  <c r="AN158" i="1"/>
  <c r="AJ3" i="13" s="1"/>
  <c r="AM158" i="1"/>
  <c r="AI3" i="13" s="1"/>
  <c r="AL158" i="1"/>
  <c r="AH3" i="13" s="1"/>
  <c r="AK158" i="1"/>
  <c r="AG3" i="13" s="1"/>
  <c r="AJ158" i="1"/>
  <c r="AF3" i="13" s="1"/>
  <c r="AI158" i="1"/>
  <c r="AE3" i="13" s="1"/>
  <c r="AH158" i="1"/>
  <c r="AD3" i="13" s="1"/>
  <c r="AG158" i="1"/>
  <c r="AC3" i="13" s="1"/>
  <c r="AF158" i="1"/>
  <c r="AB3" i="13" s="1"/>
  <c r="AE158" i="1"/>
  <c r="AA3" i="13" s="1"/>
  <c r="AD158" i="1"/>
  <c r="Z3" i="13" s="1"/>
  <c r="AC158" i="1"/>
  <c r="Y3" i="13" s="1"/>
  <c r="AB158" i="1"/>
  <c r="X3" i="13" s="1"/>
  <c r="AA158" i="1"/>
  <c r="W3" i="13" s="1"/>
  <c r="Z158" i="1"/>
  <c r="V3" i="13" s="1"/>
  <c r="Y158" i="1"/>
  <c r="U3" i="13" s="1"/>
  <c r="X158" i="1"/>
  <c r="T3" i="13" s="1"/>
  <c r="W158" i="1"/>
  <c r="S3" i="13" s="1"/>
  <c r="V158" i="1"/>
  <c r="R3" i="13" s="1"/>
  <c r="U158" i="1"/>
  <c r="Q3" i="13" s="1"/>
  <c r="T158" i="1"/>
  <c r="P3" i="13" s="1"/>
  <c r="S158" i="1"/>
  <c r="O3" i="13" s="1"/>
  <c r="R158" i="1"/>
  <c r="N3" i="13" s="1"/>
  <c r="Q158" i="1"/>
  <c r="M3" i="13" s="1"/>
  <c r="P158" i="1"/>
  <c r="L3" i="13" s="1"/>
  <c r="O158" i="1"/>
  <c r="K3" i="13" s="1"/>
  <c r="N158" i="1"/>
  <c r="J3" i="13" s="1"/>
  <c r="M158" i="1"/>
  <c r="I3" i="13" s="1"/>
  <c r="L158" i="1"/>
  <c r="H3" i="13" s="1"/>
  <c r="K158" i="1"/>
  <c r="G3" i="13" s="1"/>
  <c r="J158" i="1"/>
  <c r="F3" i="13" s="1"/>
  <c r="I158" i="1"/>
  <c r="E3" i="13" s="1"/>
  <c r="H158" i="1"/>
  <c r="D3" i="13" s="1"/>
  <c r="G158" i="1"/>
  <c r="C3" i="13" s="1"/>
  <c r="F158" i="1"/>
  <c r="B3" i="13" s="1"/>
  <c r="CD157" i="1"/>
  <c r="CD156"/>
  <c r="CD155"/>
  <c r="CD154"/>
  <c r="CD153"/>
  <c r="CD152"/>
  <c r="CD151"/>
  <c r="CD150"/>
  <c r="CD149"/>
  <c r="CD148"/>
  <c r="CD147"/>
  <c r="CD146"/>
  <c r="CD145"/>
  <c r="CD144"/>
  <c r="CD143"/>
  <c r="CD142"/>
  <c r="CD141"/>
  <c r="CD140"/>
  <c r="CD139"/>
  <c r="CD138"/>
  <c r="CD137"/>
  <c r="CD136"/>
  <c r="CD135"/>
  <c r="CD134"/>
  <c r="CD133"/>
  <c r="CD132"/>
  <c r="CD131"/>
  <c r="CD130"/>
  <c r="CD129"/>
  <c r="CD128"/>
  <c r="CD127"/>
  <c r="CD126"/>
  <c r="CD125"/>
  <c r="CD124"/>
  <c r="CD123"/>
  <c r="CD122"/>
  <c r="CD121"/>
  <c r="CD120"/>
  <c r="CD119"/>
  <c r="CD118"/>
  <c r="CD117"/>
  <c r="CD116"/>
  <c r="CD115"/>
  <c r="CD114"/>
  <c r="CD113"/>
  <c r="CD112"/>
  <c r="CD111"/>
  <c r="CD110"/>
  <c r="CD109"/>
  <c r="CD108"/>
  <c r="CD107"/>
  <c r="CD106"/>
  <c r="CD105"/>
  <c r="CD104"/>
  <c r="CD103"/>
  <c r="CD102"/>
  <c r="CD101"/>
  <c r="CD100"/>
  <c r="CD99"/>
  <c r="CD98"/>
  <c r="CD97"/>
  <c r="CD96"/>
  <c r="CD95"/>
  <c r="CD94"/>
  <c r="CD93"/>
  <c r="CD92"/>
  <c r="CD91"/>
  <c r="CD90"/>
  <c r="CD89"/>
  <c r="CD88"/>
  <c r="CD87"/>
  <c r="CD86"/>
  <c r="CD85"/>
  <c r="CD84"/>
  <c r="CD83"/>
  <c r="CD82"/>
  <c r="CD81"/>
  <c r="CD80"/>
  <c r="CD79"/>
  <c r="CD78"/>
  <c r="CD77"/>
  <c r="CD76"/>
  <c r="CD75"/>
  <c r="CD74"/>
  <c r="CD73"/>
  <c r="CD72"/>
  <c r="CD71"/>
  <c r="CD70"/>
  <c r="CD69"/>
  <c r="CD68"/>
  <c r="CD67"/>
  <c r="CD66"/>
  <c r="CD65"/>
  <c r="CD64"/>
  <c r="CD63"/>
  <c r="CD62"/>
  <c r="CD61"/>
  <c r="CD60"/>
  <c r="CD59"/>
  <c r="CD58"/>
  <c r="CD57"/>
  <c r="CC56"/>
  <c r="CB56"/>
  <c r="CA56"/>
  <c r="BX56"/>
  <c r="BT2" i="13" s="1"/>
  <c r="BW56" i="1"/>
  <c r="BS2" i="13" s="1"/>
  <c r="BV56" i="1"/>
  <c r="BR2" i="13" s="1"/>
  <c r="BU56" i="1"/>
  <c r="BQ2" i="13" s="1"/>
  <c r="BT56" i="1"/>
  <c r="BP2" i="13" s="1"/>
  <c r="BS56" i="1"/>
  <c r="BO2" i="13" s="1"/>
  <c r="BR56" i="1"/>
  <c r="BN2" i="13" s="1"/>
  <c r="BQ56" i="1"/>
  <c r="BM2" i="13" s="1"/>
  <c r="BP56" i="1"/>
  <c r="BL2" i="13" s="1"/>
  <c r="BO56" i="1"/>
  <c r="BK2" i="13" s="1"/>
  <c r="BN56" i="1"/>
  <c r="BJ2" i="13" s="1"/>
  <c r="BM56" i="1"/>
  <c r="BI2" i="13" s="1"/>
  <c r="BK56" i="1"/>
  <c r="BG2" i="13" s="1"/>
  <c r="BJ56" i="1"/>
  <c r="BF2" i="13" s="1"/>
  <c r="BI56" i="1"/>
  <c r="BE2" i="13" s="1"/>
  <c r="BH56" i="1"/>
  <c r="BD2" i="13" s="1"/>
  <c r="BG56" i="1"/>
  <c r="BC2" i="13" s="1"/>
  <c r="BF56" i="1"/>
  <c r="BB2" i="13" s="1"/>
  <c r="BE56" i="1"/>
  <c r="BA2" i="13" s="1"/>
  <c r="BD56" i="1"/>
  <c r="AZ2" i="13" s="1"/>
  <c r="BC56" i="1"/>
  <c r="AY2" i="13" s="1"/>
  <c r="BB56" i="1"/>
  <c r="AX2" i="13" s="1"/>
  <c r="BA56" i="1"/>
  <c r="AW2" i="13" s="1"/>
  <c r="AZ56" i="1"/>
  <c r="AV2" i="13" s="1"/>
  <c r="AY56" i="1"/>
  <c r="AU2" i="13" s="1"/>
  <c r="AX56" i="1"/>
  <c r="AT2" i="13" s="1"/>
  <c r="AW56" i="1"/>
  <c r="AS2" i="13" s="1"/>
  <c r="AV56" i="1"/>
  <c r="AR2" i="13" s="1"/>
  <c r="AU56" i="1"/>
  <c r="AQ2" i="13" s="1"/>
  <c r="AT56" i="1"/>
  <c r="AP2" i="13" s="1"/>
  <c r="AS56" i="1"/>
  <c r="AO2" i="13" s="1"/>
  <c r="AR56" i="1"/>
  <c r="AN2" i="13" s="1"/>
  <c r="AQ56" i="1"/>
  <c r="AM2" i="13" s="1"/>
  <c r="AP56" i="1"/>
  <c r="AL2" i="13" s="1"/>
  <c r="AO56" i="1"/>
  <c r="AK2" i="13" s="1"/>
  <c r="AN56" i="1"/>
  <c r="AJ2" i="13" s="1"/>
  <c r="AM56" i="1"/>
  <c r="AI2" i="13" s="1"/>
  <c r="AL56" i="1"/>
  <c r="AH2" i="13" s="1"/>
  <c r="AK56" i="1"/>
  <c r="AG2" i="13" s="1"/>
  <c r="AJ56" i="1"/>
  <c r="AF2" i="13" s="1"/>
  <c r="AI56" i="1"/>
  <c r="AE2" i="13" s="1"/>
  <c r="AH56" i="1"/>
  <c r="AD2" i="13" s="1"/>
  <c r="AG56" i="1"/>
  <c r="AF56"/>
  <c r="AB2" i="13" s="1"/>
  <c r="AE56" i="1"/>
  <c r="AA2" i="13" s="1"/>
  <c r="AD56" i="1"/>
  <c r="Z2" i="13" s="1"/>
  <c r="AC56" i="1"/>
  <c r="Y2" i="13" s="1"/>
  <c r="AB56" i="1"/>
  <c r="X2" i="13" s="1"/>
  <c r="AA56" i="1"/>
  <c r="W2" i="13" s="1"/>
  <c r="Z56" i="1"/>
  <c r="V2" i="13" s="1"/>
  <c r="Y56" i="1"/>
  <c r="U2" i="13" s="1"/>
  <c r="X56" i="1"/>
  <c r="T2" i="13" s="1"/>
  <c r="W56" i="1"/>
  <c r="S2" i="13" s="1"/>
  <c r="V56" i="1"/>
  <c r="R2" i="13" s="1"/>
  <c r="U56" i="1"/>
  <c r="Q2" i="13" s="1"/>
  <c r="T56" i="1"/>
  <c r="P2" i="13" s="1"/>
  <c r="S56" i="1"/>
  <c r="O2" i="13" s="1"/>
  <c r="R56" i="1"/>
  <c r="N2" i="13" s="1"/>
  <c r="Q56" i="1"/>
  <c r="M2" i="13" s="1"/>
  <c r="P56" i="1"/>
  <c r="L2" i="13" s="1"/>
  <c r="O56" i="1"/>
  <c r="K2" i="13" s="1"/>
  <c r="N56" i="1"/>
  <c r="J2" i="13" s="1"/>
  <c r="M56" i="1"/>
  <c r="I2" i="13" s="1"/>
  <c r="L56" i="1"/>
  <c r="H2" i="13" s="1"/>
  <c r="K56" i="1"/>
  <c r="G2" i="13" s="1"/>
  <c r="J56" i="1"/>
  <c r="F2" i="13" s="1"/>
  <c r="I56" i="1"/>
  <c r="E2" i="13" s="1"/>
  <c r="H56" i="1"/>
  <c r="D2" i="13" s="1"/>
  <c r="G56" i="1"/>
  <c r="C2" i="13" s="1"/>
  <c r="F56" i="1"/>
  <c r="B2" i="13" s="1"/>
  <c r="CD55" i="1"/>
  <c r="CD54"/>
  <c r="CD53"/>
  <c r="CD52"/>
  <c r="CD51"/>
  <c r="CD50"/>
  <c r="CD49"/>
  <c r="CD48"/>
  <c r="CD47"/>
  <c r="CD46"/>
  <c r="CD45"/>
  <c r="CD44"/>
  <c r="CD43"/>
  <c r="CD42"/>
  <c r="CD41"/>
  <c r="CD40"/>
  <c r="CD39"/>
  <c r="CD38"/>
  <c r="CD37"/>
  <c r="CD36"/>
  <c r="CD35"/>
  <c r="CD34"/>
  <c r="CD33"/>
  <c r="CD32"/>
  <c r="CD31"/>
  <c r="CD30"/>
  <c r="CD29"/>
  <c r="CD28"/>
  <c r="CD27"/>
  <c r="CD26"/>
  <c r="CD25"/>
  <c r="CD24"/>
  <c r="CD23"/>
  <c r="CD22"/>
  <c r="CD21"/>
  <c r="CD20"/>
  <c r="CD19"/>
  <c r="CD18"/>
  <c r="CD17"/>
  <c r="CD16"/>
  <c r="CD15"/>
  <c r="CD14"/>
  <c r="CD13"/>
  <c r="CD12"/>
  <c r="CD11"/>
  <c r="CD10"/>
  <c r="CD9"/>
  <c r="CD8"/>
  <c r="CD7"/>
  <c r="CD6"/>
  <c r="CD5"/>
  <c r="CD4"/>
  <c r="CD3"/>
  <c r="CD2"/>
  <c r="BG15" i="13" l="1"/>
  <c r="BG14"/>
  <c r="BI14"/>
  <c r="BI15"/>
  <c r="A13" i="24"/>
  <c r="C14"/>
  <c r="C40" i="34"/>
  <c r="C53" i="24"/>
  <c r="C51"/>
  <c r="C55"/>
  <c r="B8"/>
  <c r="B13"/>
  <c r="B23"/>
  <c r="B28"/>
  <c r="B32"/>
  <c r="D12"/>
  <c r="D16"/>
  <c r="D40"/>
  <c r="D24"/>
  <c r="D29"/>
  <c r="D34"/>
  <c r="D53"/>
  <c r="D46"/>
  <c r="D51"/>
  <c r="K14" s="1"/>
  <c r="D55"/>
  <c r="C13" i="13"/>
  <c r="C14" s="1"/>
  <c r="B5" i="34" s="1"/>
  <c r="E13" i="13"/>
  <c r="E14" s="1"/>
  <c r="B7" i="34" s="1"/>
  <c r="G13" i="13"/>
  <c r="G14" s="1"/>
  <c r="B9" i="34" s="1"/>
  <c r="I13" i="13"/>
  <c r="I15" s="1"/>
  <c r="K13"/>
  <c r="K14" s="1"/>
  <c r="B18" i="34" s="1"/>
  <c r="M13" i="13"/>
  <c r="M15" s="1"/>
  <c r="O13"/>
  <c r="O14" s="1"/>
  <c r="B24" i="34" s="1"/>
  <c r="Q13" i="13"/>
  <c r="Q14" s="1"/>
  <c r="B27" i="34" s="1"/>
  <c r="S13" i="13"/>
  <c r="S14" s="1"/>
  <c r="B29" i="34" s="1"/>
  <c r="U13" i="13"/>
  <c r="U14" s="1"/>
  <c r="B31" i="34" s="1"/>
  <c r="W13" i="13"/>
  <c r="W14" s="1"/>
  <c r="B34" i="34" s="1"/>
  <c r="B33" s="1"/>
  <c r="Y13" i="13"/>
  <c r="Y15" s="1"/>
  <c r="AA13"/>
  <c r="AA14" s="1"/>
  <c r="AC13"/>
  <c r="AE13"/>
  <c r="AE14" s="1"/>
  <c r="D13" i="34" s="1"/>
  <c r="AG13" i="13"/>
  <c r="AG14" s="1"/>
  <c r="D15" i="34" s="1"/>
  <c r="AI13" i="13"/>
  <c r="AI14" s="1"/>
  <c r="D18" i="34" s="1"/>
  <c r="AK13" i="13"/>
  <c r="AK14" s="1"/>
  <c r="D39" i="34" s="1"/>
  <c r="AM13" i="13"/>
  <c r="AM14" s="1"/>
  <c r="D20" i="34" s="1"/>
  <c r="AO13" i="13"/>
  <c r="AO15" s="1"/>
  <c r="AQ13"/>
  <c r="AQ14" s="1"/>
  <c r="D25" i="34" s="1"/>
  <c r="AS13" i="13"/>
  <c r="AS15" s="1"/>
  <c r="AU13"/>
  <c r="AU14" s="1"/>
  <c r="D30" i="34" s="1"/>
  <c r="AW13" i="13"/>
  <c r="AW14" s="1"/>
  <c r="D32" i="34" s="1"/>
  <c r="AY13" i="13"/>
  <c r="AY14" s="1"/>
  <c r="BA13"/>
  <c r="BA14" s="1"/>
  <c r="BC13"/>
  <c r="BC14" s="1"/>
  <c r="D35" i="34" s="1"/>
  <c r="BE13" i="13"/>
  <c r="BE15" s="1"/>
  <c r="D42" i="34"/>
  <c r="BJ13" i="13"/>
  <c r="BJ15" s="1"/>
  <c r="BL13"/>
  <c r="BL14" s="1"/>
  <c r="D47" i="34" s="1"/>
  <c r="BN13" i="13"/>
  <c r="BN14" s="1"/>
  <c r="D50" i="34" s="1"/>
  <c r="BP13" i="13"/>
  <c r="BP14" s="1"/>
  <c r="D41" i="34" s="1"/>
  <c r="BR13" i="13"/>
  <c r="BR14" s="1"/>
  <c r="D54" i="34" s="1"/>
  <c r="BT13" i="13"/>
  <c r="BT14" s="1"/>
  <c r="B5" i="24"/>
  <c r="B7"/>
  <c r="B9"/>
  <c r="B18"/>
  <c r="B22"/>
  <c r="B24"/>
  <c r="B27"/>
  <c r="B29"/>
  <c r="B31"/>
  <c r="B34"/>
  <c r="B33" s="1"/>
  <c r="B35"/>
  <c r="D13"/>
  <c r="D15"/>
  <c r="D18"/>
  <c r="D39"/>
  <c r="D20"/>
  <c r="D23"/>
  <c r="K10" s="1"/>
  <c r="D25"/>
  <c r="D28"/>
  <c r="K18" s="1"/>
  <c r="D30"/>
  <c r="K9" s="1"/>
  <c r="D32"/>
  <c r="K12" s="1"/>
  <c r="D35"/>
  <c r="K8" s="1"/>
  <c r="D37"/>
  <c r="D45"/>
  <c r="D47"/>
  <c r="D50"/>
  <c r="K16" s="1"/>
  <c r="D41"/>
  <c r="D54"/>
  <c r="K20" s="1"/>
  <c r="B13" i="13"/>
  <c r="B14" s="1"/>
  <c r="B4" i="34" s="1"/>
  <c r="D13" i="13"/>
  <c r="D14" s="1"/>
  <c r="B6" i="34" s="1"/>
  <c r="F13" i="13"/>
  <c r="F14" s="1"/>
  <c r="B8" i="34" s="1"/>
  <c r="H13" i="13"/>
  <c r="H14" s="1"/>
  <c r="B11" i="34" s="1"/>
  <c r="J13" i="13"/>
  <c r="J14" s="1"/>
  <c r="B13" i="34" s="1"/>
  <c r="L13" i="13"/>
  <c r="L14" s="1"/>
  <c r="B19" i="34" s="1"/>
  <c r="N13" i="13"/>
  <c r="N14" s="1"/>
  <c r="B23" i="34" s="1"/>
  <c r="P13" i="13"/>
  <c r="P14" s="1"/>
  <c r="B25" i="34" s="1"/>
  <c r="R13" i="13"/>
  <c r="R14" s="1"/>
  <c r="B28" i="34" s="1"/>
  <c r="T13" i="13"/>
  <c r="T14" s="1"/>
  <c r="B30" i="34" s="1"/>
  <c r="V13" i="13"/>
  <c r="V14" s="1"/>
  <c r="B32" i="34" s="1"/>
  <c r="X13" i="13"/>
  <c r="X14" s="1"/>
  <c r="Z13"/>
  <c r="Z14" s="1"/>
  <c r="AB13"/>
  <c r="AB14" s="1"/>
  <c r="AD13"/>
  <c r="AD14" s="1"/>
  <c r="D12" i="34" s="1"/>
  <c r="AF13" i="13"/>
  <c r="AF14" s="1"/>
  <c r="D14" i="34" s="1"/>
  <c r="AH13" i="13"/>
  <c r="AH14" s="1"/>
  <c r="D16" i="34" s="1"/>
  <c r="AJ13" i="13"/>
  <c r="AJ14" s="1"/>
  <c r="D19" i="34" s="1"/>
  <c r="AL13" i="13"/>
  <c r="AL14" s="1"/>
  <c r="D40" i="34" s="1"/>
  <c r="AN13" i="13"/>
  <c r="AN14" s="1"/>
  <c r="D22" i="34" s="1"/>
  <c r="AP13" i="13"/>
  <c r="AP14" s="1"/>
  <c r="D24" i="34" s="1"/>
  <c r="AR13" i="13"/>
  <c r="AR14" s="1"/>
  <c r="D27" i="34" s="1"/>
  <c r="AT13" i="13"/>
  <c r="AT14" s="1"/>
  <c r="D29" i="34" s="1"/>
  <c r="AV13" i="13"/>
  <c r="AV14" s="1"/>
  <c r="D31" i="34" s="1"/>
  <c r="AX13" i="13"/>
  <c r="AX15" s="1"/>
  <c r="AZ13"/>
  <c r="AZ15" s="1"/>
  <c r="BB13"/>
  <c r="BB15" s="1"/>
  <c r="BD13"/>
  <c r="BD15" s="1"/>
  <c r="BF13"/>
  <c r="BF15" s="1"/>
  <c r="BK13"/>
  <c r="BK15" s="1"/>
  <c r="BM13"/>
  <c r="BM15" s="1"/>
  <c r="BO13"/>
  <c r="BO15" s="1"/>
  <c r="BQ13"/>
  <c r="BQ15" s="1"/>
  <c r="BS13"/>
  <c r="BS15" s="1"/>
  <c r="D4" i="14"/>
  <c r="E7" i="32"/>
  <c r="E8" s="1"/>
  <c r="E9" s="1"/>
  <c r="E10" s="1"/>
  <c r="E11" s="1"/>
  <c r="E12" s="1"/>
  <c r="E14" s="1"/>
  <c r="E15" s="1"/>
  <c r="E16" s="1"/>
  <c r="E17" s="1"/>
  <c r="E18" s="1"/>
  <c r="E19" s="1"/>
  <c r="A5" i="24"/>
  <c r="A7"/>
  <c r="A9"/>
  <c r="C12"/>
  <c r="C13"/>
  <c r="C15"/>
  <c r="A18"/>
  <c r="A19"/>
  <c r="C20"/>
  <c r="C22"/>
  <c r="C23"/>
  <c r="C24"/>
  <c r="C25"/>
  <c r="C27"/>
  <c r="C28"/>
  <c r="C29"/>
  <c r="C30"/>
  <c r="C31"/>
  <c r="C32"/>
  <c r="C34"/>
  <c r="C35"/>
  <c r="C39"/>
  <c r="C41"/>
  <c r="C44"/>
  <c r="C46"/>
  <c r="C48"/>
  <c r="C50"/>
  <c r="C52"/>
  <c r="C54"/>
  <c r="A4" i="34"/>
  <c r="A6"/>
  <c r="A8"/>
  <c r="C11"/>
  <c r="A13"/>
  <c r="C14"/>
  <c r="A16"/>
  <c r="A18"/>
  <c r="A19"/>
  <c r="C20"/>
  <c r="C22"/>
  <c r="C23"/>
  <c r="C24"/>
  <c r="C25"/>
  <c r="C27"/>
  <c r="C28"/>
  <c r="C29"/>
  <c r="C30"/>
  <c r="C31"/>
  <c r="C32"/>
  <c r="C34"/>
  <c r="C35"/>
  <c r="C39"/>
  <c r="C41"/>
  <c r="C44"/>
  <c r="C46"/>
  <c r="C48"/>
  <c r="A11" i="24"/>
  <c r="C16"/>
  <c r="C18"/>
  <c r="C19"/>
  <c r="A22"/>
  <c r="A23"/>
  <c r="A24"/>
  <c r="A25"/>
  <c r="A27"/>
  <c r="A28"/>
  <c r="A29"/>
  <c r="A30"/>
  <c r="A31"/>
  <c r="A32"/>
  <c r="A34"/>
  <c r="A35"/>
  <c r="C37"/>
  <c r="C40"/>
  <c r="C45"/>
  <c r="C47"/>
  <c r="C49"/>
  <c r="A11" i="34"/>
  <c r="C12"/>
  <c r="C13"/>
  <c r="C15"/>
  <c r="C16"/>
  <c r="C18"/>
  <c r="C19"/>
  <c r="A22"/>
  <c r="A23"/>
  <c r="A24"/>
  <c r="A25"/>
  <c r="A27"/>
  <c r="A28"/>
  <c r="A29"/>
  <c r="A30"/>
  <c r="A31"/>
  <c r="A32"/>
  <c r="A34"/>
  <c r="A35"/>
  <c r="C37"/>
  <c r="C42"/>
  <c r="C45"/>
  <c r="C47"/>
  <c r="D3" i="14"/>
  <c r="E19" i="3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BZ56" i="1"/>
  <c r="BV2" i="13" s="1"/>
  <c r="G15"/>
  <c r="W15"/>
  <c r="AM15"/>
  <c r="BC15"/>
  <c r="BT15"/>
  <c r="B25" i="24"/>
  <c r="D22"/>
  <c r="D49"/>
  <c r="K4" s="1"/>
  <c r="X15" i="13"/>
  <c r="BY320" i="1"/>
  <c r="BU5" i="13" s="1"/>
  <c r="BZ769" i="1"/>
  <c r="BV10" i="13" s="1"/>
  <c r="B6" i="24"/>
  <c r="BZ320" i="1"/>
  <c r="BV5" i="13" s="1"/>
  <c r="BY443" i="1"/>
  <c r="BU6" i="13" s="1"/>
  <c r="BY553" i="1"/>
  <c r="BU7" i="13" s="1"/>
  <c r="BY639" i="1"/>
  <c r="BU8" i="13" s="1"/>
  <c r="BY705" i="1"/>
  <c r="BU9" i="13" s="1"/>
  <c r="BY901" i="1"/>
  <c r="BU11" i="13" s="1"/>
  <c r="BY907" i="1"/>
  <c r="BU12" i="13" s="1"/>
  <c r="AC2"/>
  <c r="BY56" i="1"/>
  <c r="BU2" i="13" s="1"/>
  <c r="BY240" i="1"/>
  <c r="BU4" i="13" s="1"/>
  <c r="BZ443" i="1"/>
  <c r="BV6" i="13" s="1"/>
  <c r="BZ553" i="1"/>
  <c r="BV7" i="13" s="1"/>
  <c r="BZ639" i="1"/>
  <c r="BV8" i="13" s="1"/>
  <c r="BZ705" i="1"/>
  <c r="BV9" i="13" s="1"/>
  <c r="BZ901" i="1"/>
  <c r="BV11" i="13" s="1"/>
  <c r="BZ907" i="1"/>
  <c r="BV12" i="13" s="1"/>
  <c r="BY923" i="1"/>
  <c r="BU13" i="13" s="1"/>
  <c r="BZ158" i="1"/>
  <c r="BV3" i="13" s="1"/>
  <c r="BZ240" i="1"/>
  <c r="BV4" i="13" s="1"/>
  <c r="BY769" i="1"/>
  <c r="BU10" i="13" s="1"/>
  <c r="BZ923" i="1"/>
  <c r="BV13" i="13" s="1"/>
  <c r="BK14" l="1"/>
  <c r="D46" i="34" s="1"/>
  <c r="BE14" i="13"/>
  <c r="D37" i="34" s="1"/>
  <c r="D36" s="1"/>
  <c r="U15" i="13"/>
  <c r="R15"/>
  <c r="AT15"/>
  <c r="AZ14"/>
  <c r="B19" i="24"/>
  <c r="D48"/>
  <c r="D31"/>
  <c r="K7" s="1"/>
  <c r="D14"/>
  <c r="BL15" i="13"/>
  <c r="AU15"/>
  <c r="AE15"/>
  <c r="O15"/>
  <c r="AO14"/>
  <c r="D23" i="34" s="1"/>
  <c r="E15" i="13"/>
  <c r="N15"/>
  <c r="BQ14"/>
  <c r="D52" i="34" s="1"/>
  <c r="B30" i="24"/>
  <c r="D52"/>
  <c r="K11" s="1"/>
  <c r="D44"/>
  <c r="D43" s="1"/>
  <c r="K15" s="1"/>
  <c r="D27"/>
  <c r="K6" s="1"/>
  <c r="D19"/>
  <c r="D17" s="1"/>
  <c r="B11"/>
  <c r="BP15" i="13"/>
  <c r="AY15"/>
  <c r="AQ15"/>
  <c r="AI15"/>
  <c r="AA15"/>
  <c r="S15"/>
  <c r="K15"/>
  <c r="C15"/>
  <c r="D44" i="34"/>
  <c r="AN15" i="13"/>
  <c r="H15"/>
  <c r="BS14"/>
  <c r="D55" i="34" s="1"/>
  <c r="BB14" i="13"/>
  <c r="BN15"/>
  <c r="AW15"/>
  <c r="AG15"/>
  <c r="M14"/>
  <c r="B22" i="34" s="1"/>
  <c r="AH15" i="13"/>
  <c r="B15"/>
  <c r="AD15"/>
  <c r="E4" i="14"/>
  <c r="BO14" i="13"/>
  <c r="D51" i="34" s="1"/>
  <c r="BF14" i="13"/>
  <c r="D53" i="34" s="1"/>
  <c r="AX14" i="13"/>
  <c r="D34" i="34" s="1"/>
  <c r="D33" s="1"/>
  <c r="BR15" i="13"/>
  <c r="BJ14"/>
  <c r="D45" i="34" s="1"/>
  <c r="BA15" i="13"/>
  <c r="AS14"/>
  <c r="D28" i="34" s="1"/>
  <c r="D26" s="1"/>
  <c r="AK15" i="13"/>
  <c r="Y14"/>
  <c r="B35" i="34" s="1"/>
  <c r="Q15" i="13"/>
  <c r="I14"/>
  <c r="B16" i="34" s="1"/>
  <c r="B10" s="1"/>
  <c r="AP15" i="13"/>
  <c r="Z15"/>
  <c r="J15"/>
  <c r="AL15"/>
  <c r="V15"/>
  <c r="F15"/>
  <c r="BM14"/>
  <c r="D48" i="34" s="1"/>
  <c r="D43" s="1"/>
  <c r="BD14" i="13"/>
  <c r="D49" i="34" s="1"/>
  <c r="AV15" i="13"/>
  <c r="AF15"/>
  <c r="P15"/>
  <c r="D15"/>
  <c r="AR15"/>
  <c r="AJ15"/>
  <c r="AB15"/>
  <c r="T15"/>
  <c r="L15"/>
  <c r="D38" i="34"/>
  <c r="D21"/>
  <c r="D17"/>
  <c r="E21" i="32"/>
  <c r="E22" s="1"/>
  <c r="E23" s="1"/>
  <c r="E24" s="1"/>
  <c r="F4" i="14"/>
  <c r="C5"/>
  <c r="E5" i="21"/>
  <c r="E6" s="1"/>
  <c r="E7" s="1"/>
  <c r="E8" s="1"/>
  <c r="E9" s="1"/>
  <c r="E10" s="1"/>
  <c r="E11" s="1"/>
  <c r="E12" s="1"/>
  <c r="E13" s="1"/>
  <c r="E14" s="1"/>
  <c r="E15" s="1"/>
  <c r="E16" s="1"/>
  <c r="E17" s="1"/>
  <c r="E18" s="1"/>
  <c r="E19" s="1"/>
  <c r="E20" s="1"/>
  <c r="E21" s="1"/>
  <c r="E22" s="1"/>
  <c r="E23" s="1"/>
  <c r="E24" s="1"/>
  <c r="E25" s="1"/>
  <c r="E26" s="1"/>
  <c r="E27" s="1"/>
  <c r="E28" s="1"/>
  <c r="E29" s="1"/>
  <c r="E30" s="1"/>
  <c r="E31" s="1"/>
  <c r="E32" s="1"/>
  <c r="E3" i="14"/>
  <c r="E40" i="31"/>
  <c r="E41" s="1"/>
  <c r="E42" s="1"/>
  <c r="E43" s="1"/>
  <c r="E44" s="1"/>
  <c r="E45" s="1"/>
  <c r="E46" s="1"/>
  <c r="E47" s="1"/>
  <c r="E48" s="1"/>
  <c r="E49" s="1"/>
  <c r="E50" s="1"/>
  <c r="E51" s="1"/>
  <c r="E52" s="1"/>
  <c r="E53" s="1"/>
  <c r="B21" i="34"/>
  <c r="B26" i="24"/>
  <c r="D11"/>
  <c r="D10" s="1"/>
  <c r="B21"/>
  <c r="BV14" i="13"/>
  <c r="B26" i="34"/>
  <c r="F39" i="24"/>
  <c r="M4" s="1"/>
  <c r="D21"/>
  <c r="B17" i="34"/>
  <c r="B17" i="24"/>
  <c r="AC14" i="13"/>
  <c r="D11" i="34" s="1"/>
  <c r="D10" s="1"/>
  <c r="AC15" i="13"/>
  <c r="BV15"/>
  <c r="K13" i="24"/>
  <c r="D36"/>
  <c r="B3" i="34"/>
  <c r="B10" i="24"/>
  <c r="K17"/>
  <c r="D33"/>
  <c r="B4"/>
  <c r="B3" s="1"/>
  <c r="BU15" i="13"/>
  <c r="BU14"/>
  <c r="D42" i="24" l="1"/>
  <c r="D26"/>
  <c r="D56" i="34"/>
  <c r="B56"/>
  <c r="B59" s="1"/>
  <c r="E26" i="32"/>
  <c r="E27" s="1"/>
  <c r="E28" s="1"/>
  <c r="E29" s="1"/>
  <c r="E30" s="1"/>
  <c r="G4" i="14"/>
  <c r="D2"/>
  <c r="D5" s="1"/>
  <c r="E34" i="21"/>
  <c r="E35" s="1"/>
  <c r="E36" s="1"/>
  <c r="E37" s="1"/>
  <c r="E38" s="1"/>
  <c r="E39" s="1"/>
  <c r="E40" s="1"/>
  <c r="E41" s="1"/>
  <c r="E42" s="1"/>
  <c r="E43" s="1"/>
  <c r="E44" s="1"/>
  <c r="E45" s="1"/>
  <c r="E46" s="1"/>
  <c r="E47" s="1"/>
  <c r="E48" s="1"/>
  <c r="E49" s="1"/>
  <c r="E50" s="1"/>
  <c r="E51" s="1"/>
  <c r="E52" s="1"/>
  <c r="E53" s="1"/>
  <c r="E54" s="1"/>
  <c r="E55" s="1"/>
  <c r="E56" s="1"/>
  <c r="E57" s="1"/>
  <c r="E58" s="1"/>
  <c r="E59" s="1"/>
  <c r="E60" s="1"/>
  <c r="E61" s="1"/>
  <c r="E62" s="1"/>
  <c r="E63" s="1"/>
  <c r="E64" s="1"/>
  <c r="E65" s="1"/>
  <c r="E66" s="1"/>
  <c r="E67" s="1"/>
  <c r="E68" s="1"/>
  <c r="E69" s="1"/>
  <c r="E70" s="1"/>
  <c r="E71" s="1"/>
  <c r="E72" s="1"/>
  <c r="E73" s="1"/>
  <c r="E74" s="1"/>
  <c r="E75" s="1"/>
  <c r="E76" s="1"/>
  <c r="E77" s="1"/>
  <c r="E78" s="1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101" s="1"/>
  <c r="E102" s="1"/>
  <c r="E103" s="1"/>
  <c r="E104" s="1"/>
  <c r="H5" i="24"/>
  <c r="F3" i="14"/>
  <c r="E55" i="31"/>
  <c r="E56" s="1"/>
  <c r="E57" s="1"/>
  <c r="E58" s="1"/>
  <c r="E59" s="1"/>
  <c r="E60" s="1"/>
  <c r="E61" s="1"/>
  <c r="E62" s="1"/>
  <c r="E63" s="1"/>
  <c r="E64" s="1"/>
  <c r="E65" s="1"/>
  <c r="E66" s="1"/>
  <c r="E67" s="1"/>
  <c r="K5" i="24"/>
  <c r="B56"/>
  <c r="H4"/>
  <c r="O4" l="1"/>
  <c r="D38"/>
  <c r="K3" s="1"/>
  <c r="K24" s="1"/>
  <c r="D58" i="34"/>
  <c r="D59" s="1"/>
  <c r="H32" i="24"/>
  <c r="H4" i="14"/>
  <c r="E32" i="32"/>
  <c r="E33" s="1"/>
  <c r="E34" s="1"/>
  <c r="E35" s="1"/>
  <c r="E2" i="14"/>
  <c r="E5" s="1"/>
  <c r="E106" i="2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E125" s="1"/>
  <c r="E126" s="1"/>
  <c r="E127" s="1"/>
  <c r="E128" s="1"/>
  <c r="E129" s="1"/>
  <c r="E130" s="1"/>
  <c r="E131" s="1"/>
  <c r="E132" s="1"/>
  <c r="E133" s="1"/>
  <c r="E134" s="1"/>
  <c r="E135" s="1"/>
  <c r="E136" s="1"/>
  <c r="E137" s="1"/>
  <c r="E138" s="1"/>
  <c r="E139" s="1"/>
  <c r="E140" s="1"/>
  <c r="E141" s="1"/>
  <c r="E142" s="1"/>
  <c r="E143" s="1"/>
  <c r="E144" s="1"/>
  <c r="E145" s="1"/>
  <c r="E146" s="1"/>
  <c r="E147" s="1"/>
  <c r="E148" s="1"/>
  <c r="E149" s="1"/>
  <c r="E150" s="1"/>
  <c r="E151" s="1"/>
  <c r="E152" s="1"/>
  <c r="E153" s="1"/>
  <c r="E154" s="1"/>
  <c r="E155" s="1"/>
  <c r="E156" s="1"/>
  <c r="E157" s="1"/>
  <c r="E158" s="1"/>
  <c r="E159" s="1"/>
  <c r="E160" s="1"/>
  <c r="E161" s="1"/>
  <c r="E162" s="1"/>
  <c r="E163" s="1"/>
  <c r="E164" s="1"/>
  <c r="E165" s="1"/>
  <c r="E166" s="1"/>
  <c r="E167" s="1"/>
  <c r="E168" s="1"/>
  <c r="E169" s="1"/>
  <c r="E170" s="1"/>
  <c r="E171" s="1"/>
  <c r="E172" s="1"/>
  <c r="G3" i="14"/>
  <c r="E69" i="31"/>
  <c r="E70" s="1"/>
  <c r="E71" s="1"/>
  <c r="E72" s="1"/>
  <c r="E73" s="1"/>
  <c r="E74" s="1"/>
  <c r="E75" s="1"/>
  <c r="E76" s="1"/>
  <c r="E77" s="1"/>
  <c r="E78" s="1"/>
  <c r="E79" s="1"/>
  <c r="E80" s="1"/>
  <c r="E81" s="1"/>
  <c r="E82" s="1"/>
  <c r="E83" s="1"/>
  <c r="E84" s="1"/>
  <c r="E85" s="1"/>
  <c r="E86" s="1"/>
  <c r="E87" s="1"/>
  <c r="E88" s="1"/>
  <c r="E89" s="1"/>
  <c r="E90" s="1"/>
  <c r="E91" s="1"/>
  <c r="E92" s="1"/>
  <c r="E93" s="1"/>
  <c r="E94" s="1"/>
  <c r="E95" s="1"/>
  <c r="E96" s="1"/>
  <c r="E97" s="1"/>
  <c r="E98" s="1"/>
  <c r="E99" s="1"/>
  <c r="E100" s="1"/>
  <c r="E101" s="1"/>
  <c r="E102" s="1"/>
  <c r="E103" s="1"/>
  <c r="E104" s="1"/>
  <c r="E105" s="1"/>
  <c r="E106" s="1"/>
  <c r="E107" s="1"/>
  <c r="E108" s="1"/>
  <c r="E109" s="1"/>
  <c r="E110" s="1"/>
  <c r="E111" s="1"/>
  <c r="E112" s="1"/>
  <c r="E113" s="1"/>
  <c r="E114" s="1"/>
  <c r="E115" s="1"/>
  <c r="E116" s="1"/>
  <c r="E117" s="1"/>
  <c r="E118" s="1"/>
  <c r="E119" s="1"/>
  <c r="E120" s="1"/>
  <c r="E121" s="1"/>
  <c r="E122" s="1"/>
  <c r="E123" s="1"/>
  <c r="E124" s="1"/>
  <c r="E125" s="1"/>
  <c r="E126" s="1"/>
  <c r="E127" s="1"/>
  <c r="E128" s="1"/>
  <c r="E129" s="1"/>
  <c r="E130" s="1"/>
  <c r="E131" s="1"/>
  <c r="E132" s="1"/>
  <c r="E133" s="1"/>
  <c r="E134" s="1"/>
  <c r="E135" s="1"/>
  <c r="E136" s="1"/>
  <c r="E137" s="1"/>
  <c r="D56" i="24" l="1"/>
  <c r="I4" i="14"/>
  <c r="E37" i="32"/>
  <c r="E38" s="1"/>
  <c r="E39" s="1"/>
  <c r="E40" s="1"/>
  <c r="E41" s="1"/>
  <c r="E42" s="1"/>
  <c r="E43" s="1"/>
  <c r="E44" s="1"/>
  <c r="E45" s="1"/>
  <c r="F2" i="14"/>
  <c r="F5" s="1"/>
  <c r="E174" i="21"/>
  <c r="E175" s="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E190" s="1"/>
  <c r="E191" s="1"/>
  <c r="E192" s="1"/>
  <c r="E193" s="1"/>
  <c r="E194" s="1"/>
  <c r="E195" s="1"/>
  <c r="E196" s="1"/>
  <c r="E197" s="1"/>
  <c r="E198" s="1"/>
  <c r="E199" s="1"/>
  <c r="E200" s="1"/>
  <c r="E201" s="1"/>
  <c r="E202" s="1"/>
  <c r="E203" s="1"/>
  <c r="E204" s="1"/>
  <c r="E205" s="1"/>
  <c r="E206" s="1"/>
  <c r="E207" s="1"/>
  <c r="E208" s="1"/>
  <c r="E209" s="1"/>
  <c r="E210" s="1"/>
  <c r="E211" s="1"/>
  <c r="E212" s="1"/>
  <c r="E213" s="1"/>
  <c r="E214" s="1"/>
  <c r="E215" s="1"/>
  <c r="E216" s="1"/>
  <c r="E217" s="1"/>
  <c r="H3" i="14"/>
  <c r="E139" i="31"/>
  <c r="E140" s="1"/>
  <c r="E141" s="1"/>
  <c r="E142" s="1"/>
  <c r="E143" s="1"/>
  <c r="E144" s="1"/>
  <c r="E145" s="1"/>
  <c r="E146" s="1"/>
  <c r="E147" s="1"/>
  <c r="E148" s="1"/>
  <c r="E149" s="1"/>
  <c r="J4" i="14" l="1"/>
  <c r="E47" i="32"/>
  <c r="E48" s="1"/>
  <c r="E49" s="1"/>
  <c r="E50" s="1"/>
  <c r="E51" s="1"/>
  <c r="E52" s="1"/>
  <c r="E53" s="1"/>
  <c r="G2" i="14"/>
  <c r="G5" s="1"/>
  <c r="E219" i="21"/>
  <c r="E220" s="1"/>
  <c r="E221" s="1"/>
  <c r="E222" s="1"/>
  <c r="E223" s="1"/>
  <c r="E224" s="1"/>
  <c r="E225" s="1"/>
  <c r="E226" s="1"/>
  <c r="E227" s="1"/>
  <c r="E228" s="1"/>
  <c r="E229" s="1"/>
  <c r="E230" s="1"/>
  <c r="E231" s="1"/>
  <c r="E232" s="1"/>
  <c r="E233" s="1"/>
  <c r="E234" s="1"/>
  <c r="E235" s="1"/>
  <c r="E236" s="1"/>
  <c r="E237" s="1"/>
  <c r="E238" s="1"/>
  <c r="E239" s="1"/>
  <c r="E240" s="1"/>
  <c r="E241" s="1"/>
  <c r="E242" s="1"/>
  <c r="E243" s="1"/>
  <c r="E244" s="1"/>
  <c r="E245" s="1"/>
  <c r="E246" s="1"/>
  <c r="E247" s="1"/>
  <c r="E248" s="1"/>
  <c r="E249" s="1"/>
  <c r="E250" s="1"/>
  <c r="E251" s="1"/>
  <c r="E252" s="1"/>
  <c r="E253" s="1"/>
  <c r="E254" s="1"/>
  <c r="E255" s="1"/>
  <c r="E256" s="1"/>
  <c r="E257" s="1"/>
  <c r="E258" s="1"/>
  <c r="E259" s="1"/>
  <c r="E260" s="1"/>
  <c r="E261" s="1"/>
  <c r="E262" s="1"/>
  <c r="E263" s="1"/>
  <c r="E264" s="1"/>
  <c r="E265" s="1"/>
  <c r="E266" s="1"/>
  <c r="E267" s="1"/>
  <c r="I3" i="14"/>
  <c r="E151" i="31"/>
  <c r="E152" s="1"/>
  <c r="E153" s="1"/>
  <c r="E154" s="1"/>
  <c r="E155" s="1"/>
  <c r="E156" s="1"/>
  <c r="E157" s="1"/>
  <c r="E158" s="1"/>
  <c r="E159" s="1"/>
  <c r="E160" s="1"/>
  <c r="E161" s="1"/>
  <c r="E162" s="1"/>
  <c r="E163" s="1"/>
  <c r="E164" s="1"/>
  <c r="E165" s="1"/>
  <c r="K4" i="14" l="1"/>
  <c r="E55" i="32"/>
  <c r="E56" s="1"/>
  <c r="E57" s="1"/>
  <c r="E58" s="1"/>
  <c r="E59" s="1"/>
  <c r="E60" s="1"/>
  <c r="E61" s="1"/>
  <c r="H2" i="14"/>
  <c r="H5" s="1"/>
  <c r="E269" i="21"/>
  <c r="E270" s="1"/>
  <c r="E271" s="1"/>
  <c r="E272" s="1"/>
  <c r="E273" s="1"/>
  <c r="E274" s="1"/>
  <c r="E275" s="1"/>
  <c r="E276" s="1"/>
  <c r="E277" s="1"/>
  <c r="E278" s="1"/>
  <c r="E279" s="1"/>
  <c r="E280" s="1"/>
  <c r="E281" s="1"/>
  <c r="E282" s="1"/>
  <c r="E283" s="1"/>
  <c r="E284" s="1"/>
  <c r="E285" s="1"/>
  <c r="E286" s="1"/>
  <c r="E287" s="1"/>
  <c r="E288" s="1"/>
  <c r="E289" s="1"/>
  <c r="E290" s="1"/>
  <c r="E291" s="1"/>
  <c r="E292" s="1"/>
  <c r="E293" s="1"/>
  <c r="E294" s="1"/>
  <c r="E295" s="1"/>
  <c r="E296" s="1"/>
  <c r="E297" s="1"/>
  <c r="E298" s="1"/>
  <c r="E299" s="1"/>
  <c r="E300" s="1"/>
  <c r="E301" s="1"/>
  <c r="E302" s="1"/>
  <c r="E303" s="1"/>
  <c r="E304" s="1"/>
  <c r="E305" s="1"/>
  <c r="E306" s="1"/>
  <c r="E307" s="1"/>
  <c r="E308" s="1"/>
  <c r="E309" s="1"/>
  <c r="E310" s="1"/>
  <c r="E311" s="1"/>
  <c r="E312" s="1"/>
  <c r="E313" s="1"/>
  <c r="E314" s="1"/>
  <c r="E315" s="1"/>
  <c r="E316" s="1"/>
  <c r="E317" s="1"/>
  <c r="E318" s="1"/>
  <c r="E319" s="1"/>
  <c r="E320" s="1"/>
  <c r="E321" s="1"/>
  <c r="E322" s="1"/>
  <c r="E323" s="1"/>
  <c r="E324" s="1"/>
  <c r="E325" s="1"/>
  <c r="E326" s="1"/>
  <c r="E327" s="1"/>
  <c r="E328" s="1"/>
  <c r="E329" s="1"/>
  <c r="E330" s="1"/>
  <c r="E331" s="1"/>
  <c r="E332" s="1"/>
  <c r="E333" s="1"/>
  <c r="E334" s="1"/>
  <c r="E335" s="1"/>
  <c r="E336" s="1"/>
  <c r="E337" s="1"/>
  <c r="E338" s="1"/>
  <c r="E339" s="1"/>
  <c r="E340" s="1"/>
  <c r="E341" s="1"/>
  <c r="E342" s="1"/>
  <c r="E343" s="1"/>
  <c r="E344" s="1"/>
  <c r="E345" s="1"/>
  <c r="E346" s="1"/>
  <c r="E347" s="1"/>
  <c r="E348" s="1"/>
  <c r="E349" s="1"/>
  <c r="E350" s="1"/>
  <c r="E351" s="1"/>
  <c r="E352" s="1"/>
  <c r="J3" i="14"/>
  <c r="E167" i="31"/>
  <c r="E168" s="1"/>
  <c r="E169" s="1"/>
  <c r="E170" s="1"/>
  <c r="E171" s="1"/>
  <c r="E172" s="1"/>
  <c r="E173" s="1"/>
  <c r="L4" i="14" l="1"/>
  <c r="E63" i="32"/>
  <c r="E64" s="1"/>
  <c r="E65" s="1"/>
  <c r="E66" s="1"/>
  <c r="E67" s="1"/>
  <c r="E68" s="1"/>
  <c r="E69" s="1"/>
  <c r="E70" s="1"/>
  <c r="E71" s="1"/>
  <c r="E72" s="1"/>
  <c r="E73" s="1"/>
  <c r="I2" i="14"/>
  <c r="I5" s="1"/>
  <c r="E354" i="21"/>
  <c r="E355" s="1"/>
  <c r="E356" s="1"/>
  <c r="E357" s="1"/>
  <c r="E358" s="1"/>
  <c r="E359" s="1"/>
  <c r="E360" s="1"/>
  <c r="E361" s="1"/>
  <c r="E362" s="1"/>
  <c r="E363" s="1"/>
  <c r="E364" s="1"/>
  <c r="E365" s="1"/>
  <c r="E366" s="1"/>
  <c r="E367" s="1"/>
  <c r="E368" s="1"/>
  <c r="E369" s="1"/>
  <c r="E370" s="1"/>
  <c r="E371" s="1"/>
  <c r="E372" s="1"/>
  <c r="E373" s="1"/>
  <c r="E374" s="1"/>
  <c r="E375" s="1"/>
  <c r="E376" s="1"/>
  <c r="E377" s="1"/>
  <c r="E378" s="1"/>
  <c r="E379" s="1"/>
  <c r="E380" s="1"/>
  <c r="E381" s="1"/>
  <c r="E382" s="1"/>
  <c r="E383" s="1"/>
  <c r="E384" s="1"/>
  <c r="E385" s="1"/>
  <c r="E386" s="1"/>
  <c r="E387" s="1"/>
  <c r="E388" s="1"/>
  <c r="E389" s="1"/>
  <c r="E390" s="1"/>
  <c r="E391" s="1"/>
  <c r="E392" s="1"/>
  <c r="E393" s="1"/>
  <c r="E394" s="1"/>
  <c r="E395" s="1"/>
  <c r="E396" s="1"/>
  <c r="E397" s="1"/>
  <c r="E398" s="1"/>
  <c r="E399" s="1"/>
  <c r="E400" s="1"/>
  <c r="E401" s="1"/>
  <c r="E402" s="1"/>
  <c r="K3" i="14"/>
  <c r="E175" i="31"/>
  <c r="E176" s="1"/>
  <c r="E177" s="1"/>
  <c r="E178" s="1"/>
  <c r="E179" s="1"/>
  <c r="E180" s="1"/>
  <c r="E181" s="1"/>
  <c r="E182" s="1"/>
  <c r="E183" s="1"/>
  <c r="E184" s="1"/>
  <c r="E185" s="1"/>
  <c r="E186" s="1"/>
  <c r="E187" s="1"/>
  <c r="E188" s="1"/>
  <c r="E189" s="1"/>
  <c r="E190" s="1"/>
  <c r="E191" s="1"/>
  <c r="O4" i="14" l="1"/>
  <c r="N4"/>
  <c r="M4"/>
  <c r="J2"/>
  <c r="J5" s="1"/>
  <c r="E404" i="21"/>
  <c r="E405" s="1"/>
  <c r="E406" s="1"/>
  <c r="E407" s="1"/>
  <c r="E408" s="1"/>
  <c r="E409" s="1"/>
  <c r="E410" s="1"/>
  <c r="E411" s="1"/>
  <c r="E412" s="1"/>
  <c r="E413" s="1"/>
  <c r="E414" s="1"/>
  <c r="E415" s="1"/>
  <c r="E416" s="1"/>
  <c r="E417" s="1"/>
  <c r="E418" s="1"/>
  <c r="E419" s="1"/>
  <c r="E420" s="1"/>
  <c r="E421" s="1"/>
  <c r="E422" s="1"/>
  <c r="E423" s="1"/>
  <c r="E424" s="1"/>
  <c r="E425" s="1"/>
  <c r="E426" s="1"/>
  <c r="E427" s="1"/>
  <c r="E428" s="1"/>
  <c r="E429" s="1"/>
  <c r="E430" s="1"/>
  <c r="E431" s="1"/>
  <c r="E432" s="1"/>
  <c r="E433" s="1"/>
  <c r="E434" s="1"/>
  <c r="L3" i="14"/>
  <c r="E193" i="31"/>
  <c r="E194" s="1"/>
  <c r="E195" s="1"/>
  <c r="E196" s="1"/>
  <c r="E197" s="1"/>
  <c r="E198" s="1"/>
  <c r="E199" s="1"/>
  <c r="E200" s="1"/>
  <c r="E201" s="1"/>
  <c r="E202" s="1"/>
  <c r="E203" s="1"/>
  <c r="E204" s="1"/>
  <c r="E205" s="1"/>
  <c r="E206" s="1"/>
  <c r="E207" s="1"/>
  <c r="E208" s="1"/>
  <c r="E209" s="1"/>
  <c r="E210" s="1"/>
  <c r="E211" s="1"/>
  <c r="E212" s="1"/>
  <c r="E213" s="1"/>
  <c r="E214" s="1"/>
  <c r="E215" s="1"/>
  <c r="E216" s="1"/>
  <c r="E217" s="1"/>
  <c r="E218" s="1"/>
  <c r="E219" s="1"/>
  <c r="E220" s="1"/>
  <c r="E221" s="1"/>
  <c r="E222" s="1"/>
  <c r="E223" s="1"/>
  <c r="E224" s="1"/>
  <c r="E225" s="1"/>
  <c r="E226" s="1"/>
  <c r="E227" s="1"/>
  <c r="E228" s="1"/>
  <c r="E229" s="1"/>
  <c r="E230" s="1"/>
  <c r="E231" s="1"/>
  <c r="E232" s="1"/>
  <c r="E233" s="1"/>
  <c r="E234" s="1"/>
  <c r="E235" s="1"/>
  <c r="E236" s="1"/>
  <c r="E237" s="1"/>
  <c r="E238" s="1"/>
  <c r="E239" s="1"/>
  <c r="E240" s="1"/>
  <c r="E241" s="1"/>
  <c r="E242" s="1"/>
  <c r="E243" s="1"/>
  <c r="E244" s="1"/>
  <c r="E245" s="1"/>
  <c r="E246" s="1"/>
  <c r="E247" s="1"/>
  <c r="E248" s="1"/>
  <c r="E249" s="1"/>
  <c r="E250" s="1"/>
  <c r="E251" s="1"/>
  <c r="E252" s="1"/>
  <c r="E253" s="1"/>
  <c r="E254" s="1"/>
  <c r="E255" s="1"/>
  <c r="E256" s="1"/>
  <c r="E257" s="1"/>
  <c r="E258" s="1"/>
  <c r="E259" s="1"/>
  <c r="E260" s="1"/>
  <c r="E261" s="1"/>
  <c r="E262" s="1"/>
  <c r="E263" s="1"/>
  <c r="E264" s="1"/>
  <c r="E265" s="1"/>
  <c r="E266" s="1"/>
  <c r="E267" s="1"/>
  <c r="E268" s="1"/>
  <c r="E269" s="1"/>
  <c r="E270" s="1"/>
  <c r="E271" s="1"/>
  <c r="E272" s="1"/>
  <c r="K2" i="14" l="1"/>
  <c r="K5" s="1"/>
  <c r="E436" i="21"/>
  <c r="E437" s="1"/>
  <c r="E438" s="1"/>
  <c r="E439" s="1"/>
  <c r="E440" s="1"/>
  <c r="E441" s="1"/>
  <c r="E442" s="1"/>
  <c r="E443" s="1"/>
  <c r="E444" s="1"/>
  <c r="E445" s="1"/>
  <c r="E446" s="1"/>
  <c r="E447" s="1"/>
  <c r="E448" s="1"/>
  <c r="E449" s="1"/>
  <c r="E450" s="1"/>
  <c r="E451" s="1"/>
  <c r="E452" s="1"/>
  <c r="E453" s="1"/>
  <c r="E454" s="1"/>
  <c r="E455" s="1"/>
  <c r="E456" s="1"/>
  <c r="E457" s="1"/>
  <c r="E458" s="1"/>
  <c r="E459" s="1"/>
  <c r="E460" s="1"/>
  <c r="E461" s="1"/>
  <c r="E462" s="1"/>
  <c r="E463" s="1"/>
  <c r="E464" s="1"/>
  <c r="E465" s="1"/>
  <c r="E466" s="1"/>
  <c r="E467" s="1"/>
  <c r="E468" s="1"/>
  <c r="E469" s="1"/>
  <c r="E470" s="1"/>
  <c r="E471" s="1"/>
  <c r="E472" s="1"/>
  <c r="E473" s="1"/>
  <c r="E474" s="1"/>
  <c r="E475" s="1"/>
  <c r="E476" s="1"/>
  <c r="E477" s="1"/>
  <c r="E478" s="1"/>
  <c r="E479" s="1"/>
  <c r="E480" s="1"/>
  <c r="E481" s="1"/>
  <c r="E482" s="1"/>
  <c r="E483" s="1"/>
  <c r="E484" s="1"/>
  <c r="E485" s="1"/>
  <c r="E486" s="1"/>
  <c r="E487" s="1"/>
  <c r="E488" s="1"/>
  <c r="O3" i="14"/>
  <c r="M3"/>
  <c r="N3"/>
  <c r="L2" l="1"/>
  <c r="L5" s="1"/>
  <c r="E490" i="21"/>
  <c r="E491" s="1"/>
  <c r="E492" s="1"/>
  <c r="E493" s="1"/>
  <c r="E494" s="1"/>
  <c r="E495" s="1"/>
  <c r="E496" s="1"/>
  <c r="E497" s="1"/>
  <c r="E498" s="1"/>
  <c r="E499" s="1"/>
  <c r="E500" s="1"/>
  <c r="E501" s="1"/>
  <c r="E502" s="1"/>
  <c r="E503" s="1"/>
  <c r="E504" s="1"/>
  <c r="E505" s="1"/>
  <c r="E506" s="1"/>
  <c r="E507" s="1"/>
  <c r="E508" s="1"/>
  <c r="E509" s="1"/>
  <c r="E510" s="1"/>
  <c r="E511" s="1"/>
  <c r="E512" s="1"/>
  <c r="E513" s="1"/>
  <c r="E514" s="1"/>
  <c r="E515" s="1"/>
  <c r="E516" s="1"/>
  <c r="E517" s="1"/>
  <c r="E518" s="1"/>
  <c r="E519" s="1"/>
  <c r="E520" s="1"/>
  <c r="E521" s="1"/>
  <c r="E522" s="1"/>
  <c r="E523" s="1"/>
  <c r="E524" s="1"/>
  <c r="E525" s="1"/>
  <c r="E526" s="1"/>
  <c r="E527" s="1"/>
  <c r="E528" s="1"/>
  <c r="E529" s="1"/>
  <c r="E530" s="1"/>
  <c r="E531" s="1"/>
  <c r="E532" s="1"/>
  <c r="E533" s="1"/>
  <c r="E534" s="1"/>
  <c r="E535" s="1"/>
  <c r="E536" s="1"/>
  <c r="E537" s="1"/>
  <c r="E538" s="1"/>
  <c r="E539" s="1"/>
  <c r="E540" s="1"/>
  <c r="E541" s="1"/>
  <c r="E542" s="1"/>
  <c r="E543" s="1"/>
  <c r="E544" s="1"/>
  <c r="E545" s="1"/>
  <c r="E546" s="1"/>
  <c r="E547" s="1"/>
  <c r="E548" s="1"/>
  <c r="E549" s="1"/>
  <c r="E550" s="1"/>
  <c r="E551" s="1"/>
  <c r="E552" s="1"/>
  <c r="E553" s="1"/>
  <c r="E554" s="1"/>
  <c r="E555" s="1"/>
  <c r="E556" s="1"/>
  <c r="E557" s="1"/>
  <c r="M2" i="14" l="1"/>
  <c r="M5" s="1"/>
  <c r="E559" i="21"/>
  <c r="E560" s="1"/>
  <c r="E561" s="1"/>
  <c r="E562" s="1"/>
  <c r="E563" s="1"/>
  <c r="E564" s="1"/>
  <c r="E565" s="1"/>
  <c r="E566" s="1"/>
  <c r="E567" s="1"/>
  <c r="E568" s="1"/>
  <c r="E569" s="1"/>
  <c r="E570" s="1"/>
  <c r="E571" s="1"/>
  <c r="E572" s="1"/>
  <c r="E573" s="1"/>
  <c r="N2" i="14" l="1"/>
  <c r="N5" s="1"/>
  <c r="E575" i="21"/>
  <c r="E576" s="1"/>
  <c r="E577" s="1"/>
  <c r="E578" s="1"/>
  <c r="E579" s="1"/>
  <c r="E580" s="1"/>
  <c r="E581" s="1"/>
  <c r="E582" s="1"/>
  <c r="O2" i="14" l="1"/>
  <c r="O5" s="1"/>
</calcChain>
</file>

<file path=xl/comments1.xml><?xml version="1.0" encoding="utf-8"?>
<comments xmlns="http://schemas.openxmlformats.org/spreadsheetml/2006/main">
  <authors>
    <author>Autor</author>
  </authors>
  <commentList>
    <comment ref="C223" authorId="0">
      <text>
        <r>
          <rPr>
            <b/>
            <sz val="8"/>
            <color indexed="81"/>
            <rFont val="Tahoma"/>
            <family val="2"/>
          </rPr>
          <t>PAGAT AL NOV PERÒ SURT A LA NÒMINA DE DESEMBRE PQ LA VAM DONAR D'ALTA TARD</t>
        </r>
      </text>
    </comment>
    <comment ref="C587" authorId="0">
      <text>
        <r>
          <rPr>
            <b/>
            <sz val="8"/>
            <color indexed="81"/>
            <rFont val="Tahoma"/>
            <family val="2"/>
          </rPr>
          <t>PROVINENT DE LA CAIXA BLANCA QUE NO SABEM D'ON HAN SORTIT. Deixem aquesta caixa buida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C178" authorId="0">
      <text>
        <r>
          <rPr>
            <sz val="8"/>
            <color indexed="81"/>
            <rFont val="Tahoma"/>
            <family val="2"/>
          </rPr>
          <t>liquid. Acoll. mat. 2009-2010 (1470€)+ bestreta 40% acoll. Mat.(944€) 2010-2011 CONCEDIDA 2010-2011 2.360€</t>
        </r>
      </text>
    </comment>
    <comment ref="C179" authorId="0">
      <text>
        <r>
          <rPr>
            <sz val="8"/>
            <color indexed="81"/>
            <rFont val="Tahoma"/>
            <family val="2"/>
          </rPr>
          <t>bestreta 50% subv. Extraescolars 2010-2011
CONCEDIDA 2010-2011 3.440€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H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inclosa la liquidació d'acoll matinal cobrada 1/12/10
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B6" authorId="0">
      <text>
        <r>
          <rPr>
            <b/>
            <sz val="8"/>
            <color indexed="81"/>
            <rFont val="Tahoma"/>
            <family val="2"/>
          </rPr>
          <t>BESTRETA 40% (Total concedida 2.360€)</t>
        </r>
      </text>
    </comment>
    <comment ref="B7" authorId="0">
      <text>
        <r>
          <rPr>
            <b/>
            <sz val="8"/>
            <color indexed="81"/>
            <rFont val="Tahoma"/>
            <family val="2"/>
          </rPr>
          <t xml:space="preserve">BESTRETA 50% (Total concedida 3.440€)
</t>
        </r>
      </text>
    </comment>
    <comment ref="B57" authorId="0">
      <text>
        <r>
          <rPr>
            <b/>
            <sz val="8"/>
            <color indexed="81"/>
            <rFont val="Tahoma"/>
            <family val="2"/>
          </rPr>
          <t>FALTA COBRAR 60%.
NOMÉS HEM REBUT BESTRETA DEL 40%</t>
        </r>
      </text>
    </comment>
    <comment ref="B58" authorId="0">
      <text>
        <r>
          <rPr>
            <b/>
            <sz val="8"/>
            <color indexed="81"/>
            <rFont val="Tahoma"/>
            <family val="2"/>
          </rPr>
          <t>ALTA COBRAR 50%.
NOMÉS HEM REBUT BESTRETA DEL 50%</t>
        </r>
      </text>
    </comment>
  </commentList>
</comments>
</file>

<file path=xl/sharedStrings.xml><?xml version="1.0" encoding="utf-8"?>
<sst xmlns="http://schemas.openxmlformats.org/spreadsheetml/2006/main" count="4341" uniqueCount="868">
  <si>
    <t>REINTEGRAMENT</t>
  </si>
  <si>
    <t>Agost 2010</t>
  </si>
  <si>
    <t>total €</t>
  </si>
  <si>
    <t>IMPAGADO LETRAS DEVOLUCION RECIBO</t>
  </si>
  <si>
    <t>TRANSFERENCIA A ESCOLA SOBIRANS</t>
  </si>
  <si>
    <t>TRANSFERENCIA GENERALITAT DE CATALUNYA</t>
  </si>
  <si>
    <t>TRANSFERENCIA A PICANT DE MANS SL</t>
  </si>
  <si>
    <t>SEGUROS SOCIALES REGIMEN GENERAL</t>
  </si>
  <si>
    <t>0081-5357-32-0001009005</t>
  </si>
  <si>
    <t>TRANSFERENCIA SERRADELL BARAZA GUILLEM</t>
  </si>
  <si>
    <t>TRANSFERENCIA ROBERTO FINGER ALONSO</t>
  </si>
  <si>
    <t>COMISSIÓ GASTOS GEST. DEV.</t>
  </si>
  <si>
    <t>TELEFONOS SIMYO-KPN SPAIN SL</t>
  </si>
  <si>
    <t>CÀRREC REBUT MARIA PUJADAS MAJO</t>
  </si>
  <si>
    <t>TRANSFERÈNCIA A ALOC-JOAQUIM CUCURULL</t>
  </si>
  <si>
    <t>TRANSFERÈNCIA A CANET DE MAR SPORT SL</t>
  </si>
  <si>
    <t>TRANSFERÈNCIA A ABACUS</t>
  </si>
  <si>
    <t>TRANSFERÈNCIA A JM BRUNEAU ESPAÑA SA</t>
  </si>
  <si>
    <t>TRANSFERÈNCIA A PICANT DE MANS SL</t>
  </si>
  <si>
    <t>IMPOST SOBRE COMISSIÓ</t>
  </si>
  <si>
    <t>INGRÉS EFECTIU</t>
  </si>
  <si>
    <t>TAXA REGISTRE ENTITATS</t>
  </si>
  <si>
    <t>INGRÉS MIREIA X NÒMINES B</t>
  </si>
  <si>
    <t>XTERE</t>
  </si>
  <si>
    <t>BS</t>
  </si>
  <si>
    <t>FRA.</t>
  </si>
  <si>
    <t>FALTA</t>
  </si>
  <si>
    <t>NADAL</t>
  </si>
  <si>
    <t>CASTANYADA</t>
  </si>
  <si>
    <t>GESTORIA</t>
  </si>
  <si>
    <t>IMPAGATS</t>
  </si>
  <si>
    <t>arenys.org</t>
  </si>
  <si>
    <t>DESPESES</t>
  </si>
  <si>
    <t>CONCEPTE</t>
  </si>
  <si>
    <t>SUBVENCIONS</t>
  </si>
  <si>
    <t>QUOTES AMPA</t>
  </si>
  <si>
    <t>EQUIPAMENT TÈXTIL</t>
  </si>
  <si>
    <t>DESPESES BANCÀRIES</t>
  </si>
  <si>
    <t>NÒMINA A TERESA VILLALMANZO ARGEMÍ</t>
  </si>
  <si>
    <t>NÒMINA A ROSER COLOMER HERNÁNDEZ</t>
  </si>
  <si>
    <t>NÒMINA A AINA ROURA CAMPASOL</t>
  </si>
  <si>
    <t>NÒMINA A Mª ÀNGELS ROSSELL MARTÍNEZ</t>
  </si>
  <si>
    <t>NÒMINA A XAVIER VÁZQUEZ ALCARAZ</t>
  </si>
  <si>
    <t>NÒMINA B A LUZIANE COSTA</t>
  </si>
  <si>
    <t>LUDOTECA</t>
  </si>
  <si>
    <t>BOC'N ROLL</t>
  </si>
  <si>
    <t>IMPOSTOS</t>
  </si>
  <si>
    <t>TELÈFON</t>
  </si>
  <si>
    <t>DATA</t>
  </si>
  <si>
    <t>CÀRREC REBUT FAPAC</t>
  </si>
  <si>
    <t>CÀRREC REBUT VOLUNTARIS PER ARENYS DE MUNT</t>
  </si>
  <si>
    <t>COMISSIÓ DE MANTENIMENT</t>
  </si>
  <si>
    <t>RETIRADA X INGRESSAR BS MIREIA</t>
  </si>
  <si>
    <t>EXTRAESC. INFANTILS</t>
  </si>
  <si>
    <t>EXTRAESC. ADULTS</t>
  </si>
  <si>
    <t>ACOLLIDA MATINAL</t>
  </si>
  <si>
    <t>LLIBRES TEXT</t>
  </si>
  <si>
    <t>CASAL NADAL</t>
  </si>
  <si>
    <t>CASAL S. BLANCA</t>
  </si>
  <si>
    <t>SANT JORDI</t>
  </si>
  <si>
    <t>DVD NADAL</t>
  </si>
  <si>
    <t>COMIS. TRANSF.</t>
  </si>
  <si>
    <t>COMIS. REBUTS</t>
  </si>
  <si>
    <t>COMIS. CORREU</t>
  </si>
  <si>
    <t>COMIS. MANT.</t>
  </si>
  <si>
    <t>PISCINA CANET</t>
  </si>
  <si>
    <t>VOLUNT. AdMunt</t>
  </si>
  <si>
    <t>MAT. OFICINA</t>
  </si>
  <si>
    <t>TOTAL INGRESSOS</t>
  </si>
  <si>
    <t>TOTAL DESPESES</t>
  </si>
  <si>
    <t>CASH FLOW BS</t>
  </si>
  <si>
    <t>CASH FLOW CAIX. TERESA</t>
  </si>
  <si>
    <t>CASH FLOW CAIX. ROSER</t>
  </si>
  <si>
    <t>PAGAMENT IMPAGAT JAUME FURRIOLS MORENO</t>
  </si>
  <si>
    <t>PAGAMENT IMPAGAT FAMÍLIA GÓMEZ RUEDA</t>
  </si>
  <si>
    <t>ENTITAT</t>
  </si>
  <si>
    <t>MOVIMENTS</t>
  </si>
  <si>
    <t>PAGAMENT IMPAGAT NABIL LAAMARNA RODRÍGUEZ</t>
  </si>
  <si>
    <t>SALDO</t>
  </si>
  <si>
    <t>INVERSIÓ ESCOLA</t>
  </si>
  <si>
    <t>FESTES</t>
  </si>
  <si>
    <t>SUBVENC. DIPUTACIÓ DE BARCELONA</t>
  </si>
  <si>
    <t>SUBVENC. AJUNTAMENT</t>
  </si>
  <si>
    <t>SUBVENC. ACOLLIDA</t>
  </si>
  <si>
    <t>SUBVENC. EXTRAESCOLARS</t>
  </si>
  <si>
    <t>SUBVENC. ESCOLES OBERTES</t>
  </si>
  <si>
    <t>ACOLLIDA MATINAL I LUDOTECA</t>
  </si>
  <si>
    <t>CASALS</t>
  </si>
  <si>
    <t>CASAL SETEMBRE</t>
  </si>
  <si>
    <t>CASAL JUNY</t>
  </si>
  <si>
    <t>COMPROVACIÓ IMPUTACIÓ CORRECTA</t>
  </si>
  <si>
    <t>B</t>
  </si>
  <si>
    <t>IKEA</t>
  </si>
  <si>
    <t>CARNAVAL</t>
  </si>
  <si>
    <t>FERRETERIA ARENYS</t>
  </si>
  <si>
    <t>MAT. EXTRAESC.</t>
  </si>
  <si>
    <t>TAXES</t>
  </si>
  <si>
    <t>ÁNGEL DEL RIO</t>
  </si>
  <si>
    <t>MAT. LUDOTECA</t>
  </si>
  <si>
    <t>BIBLIO SOBRE RODES</t>
  </si>
  <si>
    <t>LLENYA CASTANYADA</t>
  </si>
  <si>
    <t>NÒMINES EXTRAESC. ADULTS</t>
  </si>
  <si>
    <t>NÒMINES ACOLL LUDOT</t>
  </si>
  <si>
    <t>NÒMINES TEI</t>
  </si>
  <si>
    <t>NÒMINES EXTRAESC. INFANTILS</t>
  </si>
  <si>
    <t>QUOTA FAPAC</t>
  </si>
  <si>
    <t>REINTEGRAMENT X CAIXA TERESA</t>
  </si>
  <si>
    <t>NÒMINA B A TERESA VILLALMANZO ARGEMÍ</t>
  </si>
  <si>
    <t>INGRESSOS</t>
  </si>
  <si>
    <t>Quotes socis</t>
  </si>
  <si>
    <t>Inversió per l'Escola</t>
  </si>
  <si>
    <t>vetlladores</t>
  </si>
  <si>
    <t>mat.divers</t>
  </si>
  <si>
    <t>Subvencions</t>
  </si>
  <si>
    <t>Biblioteca sobre rodes</t>
  </si>
  <si>
    <t>Extraescolars</t>
  </si>
  <si>
    <t>Castanyada</t>
  </si>
  <si>
    <t>Sant jordi</t>
  </si>
  <si>
    <t>Sant Jordi</t>
  </si>
  <si>
    <t>Venda llibres text</t>
  </si>
  <si>
    <t>Llibres de text</t>
  </si>
  <si>
    <t>Carnaval</t>
  </si>
  <si>
    <t>Casal Nadal</t>
  </si>
  <si>
    <t>Casal de Nadal</t>
  </si>
  <si>
    <t>Material per ampa i d'oficina</t>
  </si>
  <si>
    <t>ordinador</t>
  </si>
  <si>
    <t>mobiliari</t>
  </si>
  <si>
    <t>Festa fi de curs</t>
  </si>
  <si>
    <t>Gestoria</t>
  </si>
  <si>
    <t>Telef.i fotocòpies</t>
  </si>
  <si>
    <t>Despeses bancàries</t>
  </si>
  <si>
    <t>Assegurances</t>
  </si>
  <si>
    <t>Boc,n roll</t>
  </si>
  <si>
    <t>Nadal</t>
  </si>
  <si>
    <t>Regal al curs de sisè</t>
  </si>
  <si>
    <t>Voluntaris d'Arenys de Munt</t>
  </si>
  <si>
    <t>Total………..</t>
  </si>
  <si>
    <t>Total……………………</t>
  </si>
  <si>
    <t>Saldo bancari a   31.08.10         29.600,-</t>
  </si>
  <si>
    <t>Pendent pagament                      16.000,- aprox.</t>
  </si>
  <si>
    <t>Saldo disponible                          13.600,- aprox.</t>
  </si>
  <si>
    <t>Abacus llibres text 2010/2011</t>
  </si>
  <si>
    <t>ESTAT COMPTES AMPA SOBIRANS CURS 2009-2010</t>
  </si>
  <si>
    <t>NÒMINA B A ROSER COLOMER HERNÁNDEZ</t>
  </si>
  <si>
    <t>NÒMINA B A ÀFRICA GONZÁLEZ</t>
  </si>
  <si>
    <t>- Al setembre es van recuperar deutes d'extraescolars i els he inclòs</t>
  </si>
  <si>
    <t>-El 01/12/10 es rep la liquidació de la subv. d'acollida mat (1470€) i l'he inclòs</t>
  </si>
  <si>
    <t>L'he posat com INVERSIÓ ESCOLA</t>
  </si>
  <si>
    <t>Octubre 2010</t>
  </si>
  <si>
    <t>Novembre 2010</t>
  </si>
  <si>
    <t>Desembre 2010</t>
  </si>
  <si>
    <t>Gener 2011</t>
  </si>
  <si>
    <t>Febrer 2011</t>
  </si>
  <si>
    <t>Març 2011</t>
  </si>
  <si>
    <t>Abril 2011</t>
  </si>
  <si>
    <t>Maig 2011</t>
  </si>
  <si>
    <t>Juny 2011</t>
  </si>
  <si>
    <t xml:space="preserve">FINAL DE CURS </t>
  </si>
  <si>
    <t>RENTING FOTOC.</t>
  </si>
  <si>
    <t>FINAL DE CURS</t>
  </si>
  <si>
    <t>ALTRES INVERSIÓ ESCOLA</t>
  </si>
  <si>
    <t>SS IMPOSTOS ACOLL LUDOT</t>
  </si>
  <si>
    <t>SS IMPOSTOS TEI</t>
  </si>
  <si>
    <t>IMPOSTOS SOBRE COMISSIÓ</t>
  </si>
  <si>
    <t>SS IMPOSTOS EXTRAESC. INFANT.</t>
  </si>
  <si>
    <t>SS IMPOSTOS EXTRAESC. ADULTS</t>
  </si>
  <si>
    <t>ACTIVITATS EXTRAESCOLARS</t>
  </si>
  <si>
    <t>-No hi havien incloses les despeses de les dos factures pagades de Boc'N Rolls i les he inclòs</t>
  </si>
  <si>
    <t>-No s'havien inclòs els ingressos d'altres escoles q ens van pagar Boc'N Rolls i els he inclòs</t>
  </si>
  <si>
    <t>(Inclou extraesc ludotec i acoll)</t>
  </si>
  <si>
    <t>NÒMINES EXTRAESC. INFANT.</t>
  </si>
  <si>
    <t>la fact 065 inclosa a Altres i era de St Jordi</t>
  </si>
  <si>
    <t>Fact.094 inclosa a Nadal i era de final de curs i la fact.031 inclosa a Nadal i era Inversió escola</t>
  </si>
  <si>
    <t>Inclosa fact pendent 118</t>
  </si>
  <si>
    <t>Inclou només telèfon</t>
  </si>
  <si>
    <t>Fact 094 inclosa a Nadal i era de Final de Curs. La fact 081 la van posar a Altres Despeses i era de Final de Curs. Import correcte 2,478,12€</t>
  </si>
  <si>
    <t>SALDO A 31/08/10</t>
  </si>
  <si>
    <t>TRANSFERENCIA ELISENDA TORRENT LOZANO</t>
  </si>
  <si>
    <t>TRANSFERENCIA SONIA ROBLEDO MARTINEZ</t>
  </si>
  <si>
    <t>TRANSFERENCIA CEIP SOBIRANS</t>
  </si>
  <si>
    <t>COMISSIÓ DE TRANSF.</t>
  </si>
  <si>
    <t>TRANSFERENCIA A ABACUS</t>
  </si>
  <si>
    <t>REMESA REBUTS AMPA SOBIRANS</t>
  </si>
  <si>
    <t>COMISSIÓ REBUTS</t>
  </si>
  <si>
    <t>COMISSIÓ GASTOS CORREO DEV</t>
  </si>
  <si>
    <t>NÒMINA B A Mª ÀNGELS ROSSELL MARTÍNEZ</t>
  </si>
  <si>
    <t>Setembre 2010</t>
  </si>
  <si>
    <t>INGRÉS EFECTIU QUOTA AMPA JANA FORTES</t>
  </si>
  <si>
    <t>TRANSFERENCIA QUOTA AMPA FAMÍLIA ALSINA</t>
  </si>
  <si>
    <t>TRANSFERENCIA A JM BRUNEAU ESPA#A SA</t>
  </si>
  <si>
    <t>TRANSFERENCIA A ELOI TORRENT</t>
  </si>
  <si>
    <t>CÀRREC REBUT ARENYS.ORG.</t>
  </si>
  <si>
    <t>INGRÉS EFECTIU DESDE CAIXA TERESA</t>
  </si>
  <si>
    <t>INGRÉS EFECTIU DESDE CAIXA ROSER</t>
  </si>
  <si>
    <t>RETROCESSIÓ DE COMISSIONS TRANSFERÈNCIA A Mª ANGELS ROSSELL</t>
  </si>
  <si>
    <t>RETROCESSIÓ DE COMISSIONS TRANSFERÈNCIA A ROSER COLOMER</t>
  </si>
  <si>
    <t>RETROCESSIÓ DE COMISSIONS TRANSFERÈNCIA A TERESA VILLALMANZO</t>
  </si>
  <si>
    <t>CÀRREC REBUT GESTORIA MIRAL</t>
  </si>
  <si>
    <t>NÒMINA A GLÒRIA SÁNCHEZ VALDIVIESO</t>
  </si>
  <si>
    <t>NÒMINA A CARLES ALONSO DOMÈNECH</t>
  </si>
  <si>
    <t>INGRÉS EFECTIU ASHA BASHIR - ANGLÈS</t>
  </si>
  <si>
    <t>INGRÉS EFECTIU ANGELICA I CAROLINA GOMEZ RUEDA - BATUKA I PISCINA</t>
  </si>
  <si>
    <t>INGRÉS EFECTIU MARTINA FIGUERAS PEREZ</t>
  </si>
  <si>
    <t>INGRÉS EFECTIU IAN FERNANDEZ ROSALES</t>
  </si>
  <si>
    <t>TRANSFERENCIA A CANET DE MAR SPORT SL</t>
  </si>
  <si>
    <t>INGRÉS EFECTIU MARIA I OSCAR</t>
  </si>
  <si>
    <t>INGRÉS EFECTIU BATUKA - NOVEMBRE - AINOA I SARA CAMACHO</t>
  </si>
  <si>
    <t>INGRÉS EFECTIU RAUL CUBERO</t>
  </si>
  <si>
    <t>INGRÉS EFECTIU JÚLIA BRAZ ARELLANO</t>
  </si>
  <si>
    <t>INGRÉS EFECTIU JAUME FURRIOLS - ACOLLIDA MATINAL - LUDOTECA - OCT</t>
  </si>
  <si>
    <t>NÒMINA A LISA JOANN CHRYSTIE</t>
  </si>
  <si>
    <t>INGRÉS EFECTIU MARTINA FIGUERAS PEREZ - DANSA - NOVEMBRE</t>
  </si>
  <si>
    <t>ASSEGURANCES SOCIALS REGIMEN GENERAL</t>
  </si>
  <si>
    <t>REINTEGRAMENT X NÒMINES B</t>
  </si>
  <si>
    <t xml:space="preserve">TRANSFERENCIA GENERALITAT DE CATALUNYA </t>
  </si>
  <si>
    <t>INGRÉS EFECTIU SILVIA ROCA RENAU - PILATES DJ</t>
  </si>
  <si>
    <t>REINTEGRAMENT X CASTANYES CASTANYADA</t>
  </si>
  <si>
    <t>REINTEGRAMENT X DVD</t>
  </si>
  <si>
    <t>TRANSFERENCIA MONICA SERRANO TEIXIDOR</t>
  </si>
  <si>
    <t>INGRÉS EFECTIU JAUME FURRIOLS - NOV I DES ACOLL I LUDOTECA</t>
  </si>
  <si>
    <t>INGRÉS EFECTIU MARIA - BATUCA</t>
  </si>
  <si>
    <t>INGRÉS EFECTIU ÈLIA SUÀREZ</t>
  </si>
  <si>
    <t>INGRÉS EFECTIU AINOA I SARA CAMACHO - BATUKA (GENER 2011)</t>
  </si>
  <si>
    <t>INGRÉS EFECTIU MARIA BOZA - BATUKA - PISCINA 2 NENS - GENER</t>
  </si>
  <si>
    <t>INGRÉS EFECTIU FAMÍLIA GÓMEZ RUEDA BATUKA 2, PISCINA 2 GENER</t>
  </si>
  <si>
    <t>INGRÉS EFECTIU MARTA MATEU - BATUKA, BATUKA, PILATES (GENER)</t>
  </si>
  <si>
    <t>INGRÉS EFECTIU ACOLLIDA MATINAL- DESEMBRE - RAUL CUBERO</t>
  </si>
  <si>
    <t>REINTEGRAMENT X CALEFACTOR GIMNÀS</t>
  </si>
  <si>
    <t>INGRÉS EFECTIU BIEL SOLA CERRATO - FIXE MATÍ</t>
  </si>
  <si>
    <t>TRANSFERENCIA DAVID GIMENEZ MONTES</t>
  </si>
  <si>
    <t>INGRÉS EFECTIU ISSAC TERRONES CRUELLS - FIXE MATÍ+MENJADOR</t>
  </si>
  <si>
    <t>INGRÉS EFECTIU ARIADNA BADIA RUIZ - FIXE MATÍ</t>
  </si>
  <si>
    <t>INGRÉS EFECTIU VICTOR MATAS CIERCO - FIXE MATÍ+TARDA + MENJADOR</t>
  </si>
  <si>
    <t>INGRÉS EFECTIU POL COSTA SAGRE</t>
  </si>
  <si>
    <t>INGRÉS EFECTIU MARTINA PACHECO RIUMAU - P3 -A FIXE MATI</t>
  </si>
  <si>
    <t>INGRÉS EFECTIU ONA FRANQUELO GONZALEZ P4B</t>
  </si>
  <si>
    <t>INGRÉS EFECTIU JUDIT SALVADOR GONZALEZ - FIXE MATÍ + MENJADOR</t>
  </si>
  <si>
    <t>TRANSFERENCIA DE ROGER VERNIS ARTIGAS I MIREIA SANZ MARTIN</t>
  </si>
  <si>
    <t>INGRÉS EFECTIU MARTÍ CHARLES CASANOVAS - FIXE MATÍ+TARDA</t>
  </si>
  <si>
    <t>INGRÉS EFECTIU JÚLIA CHARLES CASANOVAS - FIXE MATÍ+TARDA</t>
  </si>
  <si>
    <t>INGRÉS EFECTIU MARC MARTIN TORRENT - FIXE MATÍ</t>
  </si>
  <si>
    <t>INGRÉS EFECTIU JANA COLOMER CARDOSO - FIXE MATÍ</t>
  </si>
  <si>
    <t>INGRÉS EFECTIU NATÀLIA BIGORRA ROVIRA - FIXE MATÍ</t>
  </si>
  <si>
    <t>INGRÉS EFECTIU MARTA VANDAMME PRUNA - FIXE MATÍ</t>
  </si>
  <si>
    <t>INGRÉS EFECTIU HECTOR MONTILLA - FIXE MATÍ + MENJADOR</t>
  </si>
  <si>
    <t>TRANSFERENCIA ISABEL GUELL COMAS</t>
  </si>
  <si>
    <t>INGRÉS EFECTIU PAU DIAZ SOLÀ - FIXE MATÍ</t>
  </si>
  <si>
    <t>INGRÉS EFECTIU ONA SAMPERA COSCOJUELA - CASAL SETMANA BLANCA</t>
  </si>
  <si>
    <t>INGRÉS EFECTIU MENCIÁ ABRIL OLIVARES - BATUKA I JUDO (FEBRER)</t>
  </si>
  <si>
    <t>INGRÉS EFECTIU MON ARTIGAS SERRA - FIXE MATÍ + TARDA</t>
  </si>
  <si>
    <t>TRANSFERENCIA NAIRA TORTAJADA GARRIGOS</t>
  </si>
  <si>
    <t>INGRÉS EFECTIU NEO FODERÉ DE FRUTOS-FIXE MATÍ+TARDA+MENJADOR</t>
  </si>
  <si>
    <t>TRANSFERENCIA SILVIA-MARIA RODRIGUEZ FERNANDEZ</t>
  </si>
  <si>
    <t>INGRÉS EFECTIU GINA CAMPS PASTOR - FIXE MATÍ</t>
  </si>
  <si>
    <t>INGRÉS EFECTIU ONA CAMPS PASTOR - FIXE MATÍ</t>
  </si>
  <si>
    <t>INGRÉS EFECTIU POL HERNAEZ SALVÀ - FIXE MATÍ</t>
  </si>
  <si>
    <t>INGRÉS EFECTIU ANNA MIRÓ AMARGANT - FIXE MATÍ + TARDA</t>
  </si>
  <si>
    <t>INGRÉS EFECTIU MARC ESPIELL ROCA - FIXE MATÍ</t>
  </si>
  <si>
    <t>TRANSFERENCIA ANA FIGUERAS CASAS</t>
  </si>
  <si>
    <t>TRANSFERENCIA RAMON QUILEZ ONETI</t>
  </si>
  <si>
    <t>INGRÉS EFECTIU PER COMPTE DE AINOA CANTILLO GOMEZ</t>
  </si>
  <si>
    <t>INGRÉS EFECTIU NAIARA MASFERRER - FIXE MATÍ</t>
  </si>
  <si>
    <t>INGRÉS EFECTIU NAO OJEDA NAVARRO - FIXE MATÍ</t>
  </si>
  <si>
    <t>INGRÉS EFECTIU CLAUDIA MARTÍ BAYERRI - FIXE MATÍ</t>
  </si>
  <si>
    <t>INGRÉS EFECTIU MARC MARTÍ BAYERRI - FIXE MATÍ</t>
  </si>
  <si>
    <t>INGRÉS EFECTIU CLARA CONESA NEGRE - FIXE MATÍ + MENJADOR</t>
  </si>
  <si>
    <t>INGRÉS EFECTIU MARTÍ CONESA NEGRE - FIXE MATÍ + MENJADOR</t>
  </si>
  <si>
    <t>INGRÉS EFECTIU DÚNIA MATUTE CASAS - FIXE MATÍ</t>
  </si>
  <si>
    <t>INGRÉS EFECTIU MARIA - BATUKA</t>
  </si>
  <si>
    <t>INGRÉS EFECTIU ANGELICA GOMEZ I CAROLINA GOMEZ- BATUKA</t>
  </si>
  <si>
    <t>INGRÉS EFECTIU POL FERNÁNDEZ TORRES- SETMANA BLANCA</t>
  </si>
  <si>
    <t>INGRÉS EFECTIU ARIADNA SELLES JUNCO-FIXE MATI+TARDA I MENJADOR</t>
  </si>
  <si>
    <t>INGRÉS EFECTIU BERTA FERRON GUERA- SEMANA BLANCA</t>
  </si>
  <si>
    <t>TRANSFERENCIA NATALIA CASTRO FONT</t>
  </si>
  <si>
    <t>TRANSFERENCIA URRUTIA ALONSO MARIA TERESA</t>
  </si>
  <si>
    <t>TRANSFERENCIA CARPENA MONROY FRANCISCO</t>
  </si>
  <si>
    <t>INGRÉS EFECTIU ACOLLIDA MATINAL - FEBRER - RAUL CUBERO GOMEZ</t>
  </si>
  <si>
    <t>INGRÉS EFECTIU CASAL</t>
  </si>
  <si>
    <t>TRANSFERENCIA A LLEURE 3D S.C.P.</t>
  </si>
  <si>
    <t>INGRÉS EFECTIU BATUKA - MARÇ 2011</t>
  </si>
  <si>
    <t>TRANSFERÈNCIA A CARLES ALONSO DOMÈNECH</t>
  </si>
  <si>
    <t>INGRÉS EFECTIU BATUKA - ANGELICA I CAROLINA GOMEZ</t>
  </si>
  <si>
    <t>INGRÉS EFECTIU PATINATGE, ESPORTS 2 - ABR- ESTHER ALDEANUEVA</t>
  </si>
  <si>
    <t>INGRÉS EFECTIU RAUL CUBERO - ACOLLIDA MATINAL ABRIL-11</t>
  </si>
  <si>
    <t>INGRÉS EFECTIU ANGELICA I CAROLINA GOMEZ - BATUKA, ABRIL 2011</t>
  </si>
  <si>
    <t>INGRÉS EFECTIU EMMA MARTIN - JUDO - ABRIL 2011</t>
  </si>
  <si>
    <t>INGRÉS EFECTIU JAUME FURRIOLS - ABRIL 2011</t>
  </si>
  <si>
    <t>INGRÉS EFECTIU JAUME FURRIOLS - MAIG 2011</t>
  </si>
  <si>
    <t>TRANSFERENCIA A INSTAL LACIONS XALPE</t>
  </si>
  <si>
    <t>INGRÉS EFECTIU EMMA MARTIN</t>
  </si>
  <si>
    <t>INGRÉS EFECTIU JANA FORTES - BATUKA - ABR 2011</t>
  </si>
  <si>
    <t>INGRÉS EFECTIU JANA FORTES - BATUKA - MAI 2011</t>
  </si>
  <si>
    <t>TELEFONS FRANCE TELECOM ESPAÑA S.A. ORANGE MOVIL 0511</t>
  </si>
  <si>
    <t>DEVOLUCIÓ TELEFONS FRANCE TELECOM ESPAÑA S.A. ORANGE MOVIL 0511</t>
  </si>
  <si>
    <t>INGRÉS EFECTIU BAR</t>
  </si>
  <si>
    <t>INGRÉS EFECTIU PARADETA</t>
  </si>
  <si>
    <t>INGRÉS EFECTIU CANVI FESTA</t>
  </si>
  <si>
    <t>TRANSFERENCIA A CA LA TINA</t>
  </si>
  <si>
    <t>RETROCESSIÓ DE COMISSIONS TRANSFERENCIA A LISA JOANN CHRYSTIE</t>
  </si>
  <si>
    <t>RETROCESSIÓ DE COMISSIONS TRANSFERENCIA A Mª ÀNGELS ROSSELL MARTÍNEZ</t>
  </si>
  <si>
    <t>RETROCESSIÓ DE COMISSIONS TRANSFERENCIA A AINA ROURA CAMPASOL</t>
  </si>
  <si>
    <t>RETROCESSIÓ DE COMISSIONS TRANSFERENCIA A XAVI VAZQUEZ</t>
  </si>
  <si>
    <t>RETROCESSIÓ DE COMISSIONS TRANSFERENCIA A GLORIA SANCHEZ VALDIVIESO</t>
  </si>
  <si>
    <t>RETROCESSIÓ DE COMISSIONS TRANSFERENCIA A ROSER COLOMER</t>
  </si>
  <si>
    <t>RETROCESSIÓ DE COMISSIONS TRANSFERENCIA A TERESA VILLALMANZO</t>
  </si>
  <si>
    <t>INGRÉS EFECTIU ANGELICA I CAROLINA GOMEZ-BATUKA, MAIG 2011</t>
  </si>
  <si>
    <t>RETROCESSIÓ DE COMISSIONS TRANSFERENCIA A Mª ANGELS ROSSELL</t>
  </si>
  <si>
    <t>TRANSFERÈNCIA DESDE ESCOLA SOBIRANS</t>
  </si>
  <si>
    <t>TRANSFERENCIA A CRUÏLLA D'ESPECTACLES BUSTAMANTE</t>
  </si>
  <si>
    <t>INGRÉS EFECTIU DE BEDUDES FESTA FINAL DE CURS</t>
  </si>
  <si>
    <t>Juliol 2011</t>
  </si>
  <si>
    <t>TRANSFERENCIA A JALPIAVENTURA</t>
  </si>
  <si>
    <t>Agost 2011</t>
  </si>
  <si>
    <t>TRANSFERENCIA A cleverbridge AG</t>
  </si>
  <si>
    <t>XROSE</t>
  </si>
  <si>
    <t>ACOLLIDA MATINAL ANNA LLORET</t>
  </si>
  <si>
    <t>QUOTA AMPA FAMÍLIA GÓMEZ RUEDA</t>
  </si>
  <si>
    <t>QUOTA AMPA FAMÍLIA JOSEPH DE RUEDA</t>
  </si>
  <si>
    <t>QUOTA AMPA FAMÍLIA LÓPEZ MOYANO</t>
  </si>
  <si>
    <t>QUOTA AMPA IKER SOTO</t>
  </si>
  <si>
    <t>LLIBRES IKER SOTO</t>
  </si>
  <si>
    <t>ACOLLIDA MATINAL RAUL CUBERO</t>
  </si>
  <si>
    <t>A COMPTE DEUTE ACOLL. MAT. NABIL LAAMARNA</t>
  </si>
  <si>
    <t>QUOTA AMPA MARTINA FIGUERAS</t>
  </si>
  <si>
    <t>QUOTA AMPA ARIADNA SELLÉS</t>
  </si>
  <si>
    <t>LLIBRES ARIADNA SELLÉS</t>
  </si>
  <si>
    <t>QUOTA AMPA NABIL LAAMARNA RODRÍGUEZ</t>
  </si>
  <si>
    <t>LUDOTECA 1/2 SET I PENDENT NABIL LAAMARNA</t>
  </si>
  <si>
    <t>QUOTA AMPA FAMÍLIA CATARINEU BERTRAN</t>
  </si>
  <si>
    <t>QUOTA AMPA FAMÍLIA NEVADO</t>
  </si>
  <si>
    <t>QUOTA AMPA JANNA HAMDI</t>
  </si>
  <si>
    <t>QUOTA AMPA FAMÍLIA GUTIÉRREZ CARRERO</t>
  </si>
  <si>
    <t>QUOTA AMPA FAMÍLIA SUÁREZ CABANILLAS</t>
  </si>
  <si>
    <t>QUOTA AMPA FAMÍLIA MARTÍ BAYERRI</t>
  </si>
  <si>
    <t>DEVOLUCIÓ QUOTA AMPA ARIADNA SELLÉS</t>
  </si>
  <si>
    <t>INGRÉS ISABEL</t>
  </si>
  <si>
    <t>NÒMINA B TERESA VILLALMANZO</t>
  </si>
  <si>
    <t>NÒMINA B LUZIANE COSTA</t>
  </si>
  <si>
    <t>PAGAMENT IMPAGAT MARIA BOZA</t>
  </si>
  <si>
    <t>RETORNAT ROSER EXCÉS NÒMINA</t>
  </si>
  <si>
    <t>RETIRADA PER INGRESSAR ISABEL A BS</t>
  </si>
  <si>
    <t>QUOTA AMPA ANNA LLORET</t>
  </si>
  <si>
    <t>JUDO 1/2 OCT JOAQUIM MIQUEL</t>
  </si>
  <si>
    <t>DEVOLUCIÓ ACOLLIDA MATINAL FAMÍLIA LANCHO</t>
  </si>
  <si>
    <t>DEVOLUCIÓ LUDOTECA OCT ANNA MIRÓ</t>
  </si>
  <si>
    <t xml:space="preserve">NÒMINA A LISA JOANN CHRYSTIE </t>
  </si>
  <si>
    <t>NÒMINA B ÀFRICA GONZÁLEZ</t>
  </si>
  <si>
    <t>DEVOLUCIÓ DIFERÈNCIA PILATES ADELA LÓPEZ</t>
  </si>
  <si>
    <t>ACOLLIDA NOV IKER SOTO</t>
  </si>
  <si>
    <t>PAGAMENT IMPAGAT JAUME FURRIOLS</t>
  </si>
  <si>
    <t>SUCS RIERA</t>
  </si>
  <si>
    <t>NÒMINA B JAUME SALES</t>
  </si>
  <si>
    <t>PAGAMENT IMPAGAT MARTA MATEU</t>
  </si>
  <si>
    <t>TORRONS A L'ELISENDA TORRENT</t>
  </si>
  <si>
    <t>DESPESES BANC IAN ARIEL FERNÁNDEZ ROSALES</t>
  </si>
  <si>
    <t>FARMACIOLA</t>
  </si>
  <si>
    <t>QUOTA AMPA AITANA RIBALDA</t>
  </si>
  <si>
    <t>QUOTA AMPA TÀNIA ANGUEIRA</t>
  </si>
  <si>
    <t>HIP HOP DES TÀNIA ANGUEIRA ROMERO</t>
  </si>
  <si>
    <t>TIÓ MESTRA MARTA</t>
  </si>
  <si>
    <t>PAGAMENT IMPAGAT DÍDAC BALTRONS</t>
  </si>
  <si>
    <t>DVD AINOA ROJO</t>
  </si>
  <si>
    <t>DVD ERNEST I AMELIA TERRÉ</t>
  </si>
  <si>
    <t>DVD MARTA VANDAMME</t>
  </si>
  <si>
    <t>DVD GERARD I LAIA PASTOR</t>
  </si>
  <si>
    <t>DVD ARNAU VERNIS</t>
  </si>
  <si>
    <t>DVD LAIA I PERE PARICIO</t>
  </si>
  <si>
    <t>PAGAMENT IMPAGAT NABIL LAAMARNA</t>
  </si>
  <si>
    <t>DVD MARTÍ I JÚLIA CHARLES</t>
  </si>
  <si>
    <t>INGRÉS MIREIA</t>
  </si>
  <si>
    <t>NÒMINA B LISA JOANN CHRYSTIE</t>
  </si>
  <si>
    <t>NÒMINA A CARLES ALONSO</t>
  </si>
  <si>
    <t>DVD MARTINA FIGUERAS</t>
  </si>
  <si>
    <t xml:space="preserve">DVD MARTINA </t>
  </si>
  <si>
    <t>DVD QUERALT MARFIL</t>
  </si>
  <si>
    <t>PAGAMENT IMPAGAT GERMANES LÓPEZ</t>
  </si>
  <si>
    <t>DEVOLUCIÓ JUDO A ÀDAM GIMÉNEZ</t>
  </si>
  <si>
    <t>DVD MARTÍ I CLARA CONESA</t>
  </si>
  <si>
    <t xml:space="preserve">DVD JUDIT SALVADOR </t>
  </si>
  <si>
    <t xml:space="preserve">DVD ONA SAMPERA </t>
  </si>
  <si>
    <t>DVD POL HERNÁEZ</t>
  </si>
  <si>
    <t xml:space="preserve">DVD NAIARA MASFERRER </t>
  </si>
  <si>
    <t xml:space="preserve">DVD AITANA RIBALDA </t>
  </si>
  <si>
    <t xml:space="preserve">DVD CRISTINA CASANOVAS </t>
  </si>
  <si>
    <t xml:space="preserve">DVD INGRID ROCA </t>
  </si>
  <si>
    <t xml:space="preserve">DVD NIL MUNS </t>
  </si>
  <si>
    <t xml:space="preserve">DVD ROC I JANA RIVERA </t>
  </si>
  <si>
    <t>DVD PAU LLOVERAS</t>
  </si>
  <si>
    <t xml:space="preserve">DVD CAROLINA I ANGÉLICA </t>
  </si>
  <si>
    <t>DVD ALEC I ARIANNA</t>
  </si>
  <si>
    <t>DVD MARIONA I LLUC FLORIS</t>
  </si>
  <si>
    <t>DVD SERGI LÓPEZ 2n</t>
  </si>
  <si>
    <t>DVD DÚNIA MATUTE 2n</t>
  </si>
  <si>
    <t>DVD IKER I MARC SOLAGRAN</t>
  </si>
  <si>
    <t>DVD GERMANES LÓPEZ MOYANO</t>
  </si>
  <si>
    <t>DVD TIM I LAURA WILHELM</t>
  </si>
  <si>
    <t>DVD ALEX RODRÍGUEZ</t>
  </si>
  <si>
    <t>DEVOLUCIÓ QUOTA PATINATGE NEREA RIOS</t>
  </si>
  <si>
    <t>DVD NEREA RIOS</t>
  </si>
  <si>
    <t>DVD JULIA NOVEL</t>
  </si>
  <si>
    <t>DVD GENÍS MONTERO</t>
  </si>
  <si>
    <t>DVD SERGI I ELIA SUÁREZ</t>
  </si>
  <si>
    <t>DVD MARTA GARCIA</t>
  </si>
  <si>
    <t>DVD ANNA MAAS</t>
  </si>
  <si>
    <t>DVD ANNA MIRÓ</t>
  </si>
  <si>
    <t>HIP HOP GEN TÀNIA ANGUEIRA ROMERO</t>
  </si>
  <si>
    <t>DECORACIÓ CONCERT A LA ROSA GÜERA</t>
  </si>
  <si>
    <t>DVD JANA FORTES</t>
  </si>
  <si>
    <t>DVD MARTINA MAYANS</t>
  </si>
  <si>
    <t>DVD MARTINA BARTUMEUS</t>
  </si>
  <si>
    <t>DVD MON ARTIGAS</t>
  </si>
  <si>
    <t>DVD AINARA I CLÀUDIA GARCIA</t>
  </si>
  <si>
    <t>DVD PAULA FINGER</t>
  </si>
  <si>
    <t>RETIRADA X INGRESSAR BS CARLES</t>
  </si>
  <si>
    <t>DVD MARIA BOZA</t>
  </si>
  <si>
    <t>DVD GEMMA I MARTIN CRISOPULLI</t>
  </si>
  <si>
    <t>FLORS CONCERT DE NADAL</t>
  </si>
  <si>
    <t>DVD GERMANS GUTIÉRREZ</t>
  </si>
  <si>
    <t>DVD JOAQUIM I PAU MIQUEL</t>
  </si>
  <si>
    <t>DVD PAU DIAZ</t>
  </si>
  <si>
    <t>DVD GERMANS JOSEPH</t>
  </si>
  <si>
    <t>DVD MARC SAMBLAS</t>
  </si>
  <si>
    <t>DVD MAR BORDERA</t>
  </si>
  <si>
    <t>DESPESES IMPAGAT NABIL LAAMARNA</t>
  </si>
  <si>
    <t>HIP HOP FEBRER DÚNIA MATUTE</t>
  </si>
  <si>
    <t>DANSA FEBRER MARTINA MAYANS</t>
  </si>
  <si>
    <t>DVD ALEX BERNES</t>
  </si>
  <si>
    <t>ESPIDIFEN</t>
  </si>
  <si>
    <t>ALLARG 25m</t>
  </si>
  <si>
    <t>DVD NEO FODERE</t>
  </si>
  <si>
    <t>NÒMINA ÀFRICA GONZÁLEZ</t>
  </si>
  <si>
    <t>NÒMINA JAUME SALES</t>
  </si>
  <si>
    <t>NÒMINA LUZIANE COSTA</t>
  </si>
  <si>
    <t>DVD PERE I NÀDIA VIDAL</t>
  </si>
  <si>
    <t>HIP HOP FEB I MAR TÀNIA ANGUEIRA</t>
  </si>
  <si>
    <t>CAIXA BLANCA</t>
  </si>
  <si>
    <t>DVD IRINA LADO</t>
  </si>
  <si>
    <t>SUBSTITUTA ROSER (PATRI)</t>
  </si>
  <si>
    <t>SUBSTITUTA ROSER (M.ÀNGELS)</t>
  </si>
  <si>
    <t>DVD SERGI LÓPEZ</t>
  </si>
  <si>
    <t>DESPESES IMPAGAT FAMÍLIA GÓMEZ RUEDA</t>
  </si>
  <si>
    <t>PILATES ABRIL ADRIANA VALLS</t>
  </si>
  <si>
    <t>ANGLÈS 1 DM ABR FARGAS BOU, MARC</t>
  </si>
  <si>
    <t>INFORMÀTICA 1/2 ABR MATAS CIERCO, VÍCTOR</t>
  </si>
  <si>
    <t>TRASPÀS DESDE CAIXA ROSER</t>
  </si>
  <si>
    <t>ACOLL MAT I LUDOT ABR LAAMARNA RODRÍGUEZ, NABIL</t>
  </si>
  <si>
    <t>LUDOTECA ARIANNA SHAW 2hX3€</t>
  </si>
  <si>
    <t>DVD MAR JULI</t>
  </si>
  <si>
    <t>HIP HOP ABR, MAI, JUN TÀNIA ANGUEIRA</t>
  </si>
  <si>
    <t>INSECTICIDA</t>
  </si>
  <si>
    <t>SAMARRETA JAPÓ</t>
  </si>
  <si>
    <t>NÒMINA B A JAUME SALES</t>
  </si>
  <si>
    <t>2 TIQUET ADULT SOPAR</t>
  </si>
  <si>
    <t>1 TIQUET NEN SOPAR</t>
  </si>
  <si>
    <t>4 TIQUET ADULT SOPAR</t>
  </si>
  <si>
    <t>3 TIQUET NEN SOPAR</t>
  </si>
  <si>
    <t>ANGEL DEL RIO PARCIAL</t>
  </si>
  <si>
    <t>2 TIQUET NEN SOPAR</t>
  </si>
  <si>
    <t>1 TIQUET ADULT SOPAR</t>
  </si>
  <si>
    <t>3 TIQUET ADULT SOPAR</t>
  </si>
  <si>
    <t>1 SAMARRETA JAPÓ</t>
  </si>
  <si>
    <t>A LA NAIRA DE SAMARRETES JAPÓ</t>
  </si>
  <si>
    <t>DEVOLUCIÓ ANGEL DEL RIO PARCIAL</t>
  </si>
  <si>
    <t>1 DVD NADAL</t>
  </si>
  <si>
    <t>DIFERÈNCIA FACTURA RIERA</t>
  </si>
  <si>
    <t>TIQUETS FESTA A LA NAIRA</t>
  </si>
  <si>
    <t>DEVOLUCIÓ TONI RETIRADA 21/12/10</t>
  </si>
  <si>
    <t>PAGAMENT IMPAGAT IAN ARIEL FERNÁNDEZ</t>
  </si>
  <si>
    <t>LUDOT JUN LAAMARNA RODRÍGUEZ, NABIL</t>
  </si>
  <si>
    <t>2 SAMARRETA JAPÓ</t>
  </si>
  <si>
    <t>DEVOLUCIÓ RAMON RIERA</t>
  </si>
  <si>
    <t>LUDOTECA 16 A 17 7 DIESX 7,5€/h</t>
  </si>
  <si>
    <t>ESPORÀDICS ACOLLIDA MATINAL 33hX2€</t>
  </si>
  <si>
    <t>ESPORÀDICS LUDOTECA 6hX3€</t>
  </si>
  <si>
    <t>RETIRADA PER INGRESSAR BS ISABEL</t>
  </si>
  <si>
    <t>ESPORÀDICS ACOLLIDA MATINAL 42hX2€</t>
  </si>
  <si>
    <t>ESPORÀDICS LUDOTECA 14hX3€</t>
  </si>
  <si>
    <t>LUDOTECA IRENE MARTÍNEZ 6hX3€</t>
  </si>
  <si>
    <t>LUDOTECA ANNA MIRÓ 3hX3€</t>
  </si>
  <si>
    <t>ACOLLIDA MATINAL ALBA HOSPITAL 1/2 OCT</t>
  </si>
  <si>
    <t>ACOLLIDA MATINAL POL FERNÁNDEZ 1/2 NOV</t>
  </si>
  <si>
    <t>ESPORÀDICS ACOLLIDA MATINAL 62hX2€</t>
  </si>
  <si>
    <t>ESPORÀDICS LUDOTECA 20hX3€</t>
  </si>
  <si>
    <t>LUDOTECA ANNA MIRÓ 4hX3€</t>
  </si>
  <si>
    <t>LUDOTECA IRENE MARTÍNEZ 3hX3€</t>
  </si>
  <si>
    <t>RETIRADA PER INGRESSAR BS CARLES</t>
  </si>
  <si>
    <t>ESPORÀDICS LUDOTECA 18hX3€</t>
  </si>
  <si>
    <t>LUDOTECA ANNA MIRÓ 1hX3€</t>
  </si>
  <si>
    <t>IKER SOTO</t>
  </si>
  <si>
    <t>ESPORÀDICS ACOLLIDA MATINAL 50hX2€</t>
  </si>
  <si>
    <t>ESPORÀDICS LUDOTECA 21hX3€</t>
  </si>
  <si>
    <t>ACOLLIDA MATINAL JAUME SERRADELL</t>
  </si>
  <si>
    <t>ACOLLIDA MATINAL MAR SERRADELL</t>
  </si>
  <si>
    <t>ESPORÀDICS ACOLLIDA MATINAL 38hX2€</t>
  </si>
  <si>
    <t>ESPORÀDICS LUDOTECA 13hX3€</t>
  </si>
  <si>
    <t>RETIRADA PER INGRESSAR BS MIREIA</t>
  </si>
  <si>
    <t>ESPORÀDICS ACOLLIDA MATINAL 31hX2€</t>
  </si>
  <si>
    <t>ACOLLIDA MATINAL NABIL LAAMARNA</t>
  </si>
  <si>
    <t>QUADRE CAIXA. FALTEN 6,73€</t>
  </si>
  <si>
    <t>LUDOTECA AITANA RIBALDA 7hX2€</t>
  </si>
  <si>
    <t>ESPORÀDICS ACOLLIDA MATINAL 35hX2€</t>
  </si>
  <si>
    <t>ESPORÀDICS LUDOTECA 17hX3€</t>
  </si>
  <si>
    <t>DVD PAULA VALDIVIA</t>
  </si>
  <si>
    <t>LUDOTECA ANNA MIRÓ 2hX3€</t>
  </si>
  <si>
    <t>RESTABLIMENT DESQUADRE MES PASSAT. +6,73€</t>
  </si>
  <si>
    <t>TRASPÀS A CAIXA TERESA</t>
  </si>
  <si>
    <t>LUDOTECA IKER SOTO 7hX2€</t>
  </si>
  <si>
    <t>LUDOTECA SERGI I ELIA SUÁREZ 11hX2€</t>
  </si>
  <si>
    <t>ESPORÀDICS ACOLLIDA MATINAL 58hX2€</t>
  </si>
  <si>
    <t>ACOLL MAT IKER SOTO</t>
  </si>
  <si>
    <t>LUDOT MAI CARMEN AGUILAR</t>
  </si>
  <si>
    <t>LUDOT MAI POL COSTA</t>
  </si>
  <si>
    <t>LUDOT MAI ANASTASIA LINDO</t>
  </si>
  <si>
    <t>LUDOT RAUL I DAVID FERNÁNDEZ VILREALES</t>
  </si>
  <si>
    <t>PAGAMENT IMPAGAT MAI LAAMARNA RODRÍGUEZ, NABIL</t>
  </si>
  <si>
    <t>LUDOT JUN CARMEN AGUILAR</t>
  </si>
  <si>
    <t>LUDOT JUN POL COSTA</t>
  </si>
  <si>
    <t>ESPORÀDICS ACOLLIDA MATINAL 59hX2€</t>
  </si>
  <si>
    <t>ESPORÀDICS LUDOTECA 9hX3€</t>
  </si>
  <si>
    <t>LUDOT 16:00 A 17:00 JORNADA INTENSIVA</t>
  </si>
  <si>
    <t>DESPESES IMPAGAT PAULA MARGELÍ</t>
  </si>
  <si>
    <t>XANDALLS</t>
  </si>
  <si>
    <t>DESPESES IMPAGAT 2010-11 PAULA RIVAS</t>
  </si>
  <si>
    <t>TOTAL 2010-2011</t>
  </si>
  <si>
    <t>MITJA 2010-2011</t>
  </si>
  <si>
    <t>10/11-001</t>
  </si>
  <si>
    <t>DESP. BANC.</t>
  </si>
  <si>
    <t>INGRÉS EFECTIU QUOTES AMPA</t>
  </si>
  <si>
    <t>10/11-002</t>
  </si>
  <si>
    <t>ACOLL MAT 1/2 SET LLORET PARICIO, ANNA</t>
  </si>
  <si>
    <t>TRANSFERÈNCIA DESDE POCIELLO ROBLEDO, XAVIER</t>
  </si>
  <si>
    <t>10/11-003-004</t>
  </si>
  <si>
    <t>QUOTA AMPA I LLIBRES IKER SOTO LÓPEZ</t>
  </si>
  <si>
    <t>REMESA REBUTS AMPA SOBIRANS ACOLL MAT I LUDOT SET 2010</t>
  </si>
  <si>
    <t>ACOLL MAT 1/2 SET I OCT CUBERO GÓMEZ, RAUL</t>
  </si>
  <si>
    <t>REMESA REBUTS AMPA SOBIRANS QUOTES AMPA 2010-2011</t>
  </si>
  <si>
    <t>REINTEGRAMENT X DECATHLON</t>
  </si>
  <si>
    <t>10/11-006</t>
  </si>
  <si>
    <t>REMESA REBUTS AMPA SOBIRANS LUDOTECA SET 2010</t>
  </si>
  <si>
    <t>RETROCESSIÓ DE COMISSIONS TRANSF. A TERESA VILLALMANZO</t>
  </si>
  <si>
    <t>RETROCESSIÓ DE COMISSIONS TRANSF. A ROSER COLOMER</t>
  </si>
  <si>
    <t>RETROCESSIÓ DE COMISSIONS TRANSF. A Mª ÀNGELS ROSSELL</t>
  </si>
  <si>
    <t>QUOTA AMPA MARTINA FIGUERAS PÉREZ</t>
  </si>
  <si>
    <t>QUOTA AMPA I LLIBRES ARIADNA SELLÉS JUNCÓ</t>
  </si>
  <si>
    <t>ACOLL MAT I LUDOT 1/2 SET LAAMARNA RODRÍGUEZ, NABIL</t>
  </si>
  <si>
    <t>REMESA REBUTS AMPA SOBIRANS EXTRAESC ADULTS SET 2010</t>
  </si>
  <si>
    <t>TRASPÀS DESDE BS</t>
  </si>
  <si>
    <t>NÒMINA B A RETORNAT ROSER EXCÉS NÒMINA</t>
  </si>
  <si>
    <t>10/11-048</t>
  </si>
  <si>
    <t>QUOTA AMPA JANNA HAMDI DOMENECH</t>
  </si>
  <si>
    <t>DEVOL QUOTA AMPA A ARIADNA SELLÉS JUNCÓ</t>
  </si>
  <si>
    <t>INGRÉS EFECTIU QUOTA AMPA FORTES MATEU, JANA</t>
  </si>
  <si>
    <t>TRANSFERÈNCIA A ESCOLA SOBIRANS RENTING FOTOCOPIADORA</t>
  </si>
  <si>
    <t>10/11-049</t>
  </si>
  <si>
    <t>TRANSFERÈNCIA DESDE QUOTA AMPA FAMÍLIA ALSINA ARMANGUÉ</t>
  </si>
  <si>
    <t>10/11-005</t>
  </si>
  <si>
    <t>TRANSFERÈNCIA A ELOI TORRENT</t>
  </si>
  <si>
    <t>10/11-007</t>
  </si>
  <si>
    <t>PAGAMENT IMPAGAT MARIA BOZA LUQUE</t>
  </si>
  <si>
    <t>10/11-050</t>
  </si>
  <si>
    <t>PAGAMENT IMPAGAT ROCA RENAU, SÍLVIA</t>
  </si>
  <si>
    <t>CÀRREC REBUT RECIBO ARENYS.ORG.</t>
  </si>
  <si>
    <t>10/11-051</t>
  </si>
  <si>
    <t>10/11-052</t>
  </si>
  <si>
    <t>10/11-010</t>
  </si>
  <si>
    <t>RETIRADA X INGRESSAR BS ISABEL</t>
  </si>
  <si>
    <t>INGRÉS EFECTIU CAIXA TERESA</t>
  </si>
  <si>
    <t>QUOTA AMPA ANNA LLORET PARICIO</t>
  </si>
  <si>
    <t>INGRÉS EFECTIU ESPORÀDICS SET</t>
  </si>
  <si>
    <t>10/11-064</t>
  </si>
  <si>
    <t>REMESA REBUTS AMPA SOBIRANS EXTRAESC ADULTS SET 2010 ROCA RENAU, SÍLVIA</t>
  </si>
  <si>
    <t>REMESA REBUTS AMPA SOBIRANS OCT</t>
  </si>
  <si>
    <t>10/11-015</t>
  </si>
  <si>
    <t>JUDO 1/2 OCT JOAQUIM MIQUEL MOIX</t>
  </si>
  <si>
    <t xml:space="preserve">ACCEPTAT IMPAGAT ROSALES ORTOLANO, YAMILA </t>
  </si>
  <si>
    <t>DEVOL ACOLL MAT SET A FAMÍLIA LANCHO JIMÉNEZ</t>
  </si>
  <si>
    <t>ACCEPTAT IMPAGAT OJEDA JIMENEZ, VIOL</t>
  </si>
  <si>
    <t>10/11-008</t>
  </si>
  <si>
    <t>DEVOL ACOLL MAT SET A MIRÓ AMARGANT, ANNA</t>
  </si>
  <si>
    <t>10/11-011</t>
  </si>
  <si>
    <t>REINTEGRAMENT X CANVI CASTANYADA</t>
  </si>
  <si>
    <t>LUDOT IRENE MARTÍNEZ 6hX3€</t>
  </si>
  <si>
    <t>LUDOT ANNA MIRÓ 3hX3€</t>
  </si>
  <si>
    <t>ACOLL MAT 1/2 OCT HOSPITAL MERCENARIO, ALBA</t>
  </si>
  <si>
    <t>10/11-013</t>
  </si>
  <si>
    <t>INGRÉS EFECTIU CAIXA CASTANYADA+CANVI</t>
  </si>
  <si>
    <t>10/11-009</t>
  </si>
  <si>
    <t>DEVOL DIFERÈNCIA PILATES A ADELA LÓPEZ</t>
  </si>
  <si>
    <t>INGRÉS EFECTIU ESPORÀDICS OCT</t>
  </si>
  <si>
    <t>PAGAMENT IMPAGAT ASHA BASHIR</t>
  </si>
  <si>
    <t>REMESA REBUTS AMPA SOBIRANS NOV</t>
  </si>
  <si>
    <t>PAGAMENT IMPAGAT MARTINA FIGUERAS PEREZ</t>
  </si>
  <si>
    <t>10/11-053</t>
  </si>
  <si>
    <t>10/11-012</t>
  </si>
  <si>
    <t>10/11-016</t>
  </si>
  <si>
    <t>ACOLL MAT NOV SOTO LÓPEZ, ÍKER</t>
  </si>
  <si>
    <t>PAGAMENT IMPAGAT FAMÍLIA BOZA LUQUE</t>
  </si>
  <si>
    <t>10/11-014</t>
  </si>
  <si>
    <t>ACCEPTAT IMPAGAT SERRANO TEIXIDOR, MÒNICA</t>
  </si>
  <si>
    <t>PAGAMENT IMPAGAT FAMÍLIA CAMACHO FONTRODONA</t>
  </si>
  <si>
    <t>PAGAMENT IMPAGAT RAUL CUBERO GÓMEZ</t>
  </si>
  <si>
    <t>10/11-022</t>
  </si>
  <si>
    <t>PAGAMENT IMPAGAT BRAZ ARELLANO, JÚLIA</t>
  </si>
  <si>
    <t>10/11-056</t>
  </si>
  <si>
    <t>RETROCESSIÓ DE COMISSIONS TRANSF. A GLÒRIA SÁNCHEZ</t>
  </si>
  <si>
    <t>RETROCESSIÓ DE COMISSIONS TRANSF. A XAVI VÁZQUEZ</t>
  </si>
  <si>
    <t>10/11-059</t>
  </si>
  <si>
    <t>RETROCESSIÓ DE COMISSIONS TRANSF. A AINA ROURA</t>
  </si>
  <si>
    <t>ACOLL MAT 1/2 NOV FERNÁNDEZ TORRES, POL</t>
  </si>
  <si>
    <t>LUDOT ANNA MIRÓ 4hX3€</t>
  </si>
  <si>
    <t>LUDOT IRENE MARTÍNEZ 3hX3€</t>
  </si>
  <si>
    <t>10/11-021</t>
  </si>
  <si>
    <t>TRASPÀS DESDE BS X NÒMINES B</t>
  </si>
  <si>
    <t>10/11-057</t>
  </si>
  <si>
    <t>ACCEPTAT IMPAGAT PUCHE NAVARRO, LOLI</t>
  </si>
  <si>
    <t>TRANSFERÈNCIA DESDE GENERALITAT DE CATALUNYA</t>
  </si>
  <si>
    <t>PAGAMENT IMPAGAT FAMÍLIA FORTES MATEU</t>
  </si>
  <si>
    <t>10/11-018</t>
  </si>
  <si>
    <t>DESPESES IMPAGAT FERNÁNDEZ ROSALES, IAN ARIEL</t>
  </si>
  <si>
    <t>FARMÀCIA RICARD MIAS</t>
  </si>
  <si>
    <t>10/11-017</t>
  </si>
  <si>
    <t>10/11-054</t>
  </si>
  <si>
    <t>REMESA REBUTS AMPA SOBIRANS DES</t>
  </si>
  <si>
    <t>10/11-023</t>
  </si>
  <si>
    <t>ACCEPTAT IMPAGAT RIVAS SUÑÉ, PAULA</t>
  </si>
  <si>
    <t>10/11-055</t>
  </si>
  <si>
    <t>QUOTA AMPA AITANA RIBALDA LAMBERT</t>
  </si>
  <si>
    <t>QUOTA AMPA TÀNIA ANGUEIRA ROMERO</t>
  </si>
  <si>
    <t>HIP HOP DES ANGUEIRA ROMERO, TÀNIA</t>
  </si>
  <si>
    <t>INGRÉS EFECTIU ACOLLIDA MATINAL NOV</t>
  </si>
  <si>
    <t>10/11-019</t>
  </si>
  <si>
    <t>LOTS DE NADAL</t>
  </si>
  <si>
    <t>10/11-025</t>
  </si>
  <si>
    <t>10/11-039</t>
  </si>
  <si>
    <t>PAGAMENT IMPAGAT DÍDAC BALTRONS FIGUERAS</t>
  </si>
  <si>
    <t>DEVOL TONI FERRON RETIRADA 21/12/10</t>
  </si>
  <si>
    <t>REINTEGRAMENT X PAGAR FACTURA DVD CONCERT NADAL</t>
  </si>
  <si>
    <t>10/11-026</t>
  </si>
  <si>
    <t>DVD CONCERT NADAL</t>
  </si>
  <si>
    <t>10/11-030</t>
  </si>
  <si>
    <t>LUDOT ANNA MIRÓ 1hX3€</t>
  </si>
  <si>
    <t>NÒMINA B A LISA JOANN CHRYSTIE</t>
  </si>
  <si>
    <t>NÒMINA B A CARLES ALONSO DOMÈNECH</t>
  </si>
  <si>
    <t>10/11-029</t>
  </si>
  <si>
    <t>10/11-060</t>
  </si>
  <si>
    <t>TRANSFERÈNCIA DESDE SERRANO TEIXIDOR, MÒNICA</t>
  </si>
  <si>
    <t>REMESA REBUTS AMPA SOBIRANS GEN</t>
  </si>
  <si>
    <t>10/11-058</t>
  </si>
  <si>
    <t>PAGAMENT IMPAGAT FAMÍLIA LÓPEZ MOYANO</t>
  </si>
  <si>
    <t>DEVOL JUDO GEN A GIMÉNEZ ROJAS, ÀDAM</t>
  </si>
  <si>
    <t>ACCEPTAT IMPAGAT LAAMARNA RODRÍGUEZ, NABIL</t>
  </si>
  <si>
    <t>PAGAMENT IMPAGAT ÈLIA SUÀREZ CABANILLAS</t>
  </si>
  <si>
    <t>DEVOL PATINATGE GEN A RIOS CRESPO, NEREA</t>
  </si>
  <si>
    <t>ACCEPTAT IMPAGAT MARGELÍ CUBERO, PAULA</t>
  </si>
  <si>
    <t>ACCEPTAT IMPAGAT MARTÍ HERNÁNDEZ, NATÀLIA</t>
  </si>
  <si>
    <t>10/11-028</t>
  </si>
  <si>
    <t>HIP HOP GEN ANGUEIRA ROMERO, TÀNIA</t>
  </si>
  <si>
    <t>10/11-038</t>
  </si>
  <si>
    <t>INGRÉS EFECTIU ESPORÀDICS DES</t>
  </si>
  <si>
    <t>10/11-067</t>
  </si>
  <si>
    <t>10/11-031</t>
  </si>
  <si>
    <t>10/11-062</t>
  </si>
  <si>
    <t>RETROCESSIÓ DE COMISSIONS TRANSF. A LISA JOANN CHRYSTIE</t>
  </si>
  <si>
    <t>ACOLL MAT GEN SOTO LÓPEZ, ÍKER</t>
  </si>
  <si>
    <t>10/11-035</t>
  </si>
  <si>
    <t>REINTEGRAMENT X PAGAR FACTURA CALEFACTOR GIMNÀS</t>
  </si>
  <si>
    <t>10/11-032</t>
  </si>
  <si>
    <t>10/11-063</t>
  </si>
  <si>
    <t>DESPESES IMPAGAT LAAMARNA RODRÍGUEZ, NABIL</t>
  </si>
  <si>
    <t>REMESA REBUTS AMPA SOBIRANS FEB</t>
  </si>
  <si>
    <t>HIP HOP FEB MATUTE CASAS, DÚNIA</t>
  </si>
  <si>
    <t>DANSA FEB MAYANS BALLESTER, MARTINA</t>
  </si>
  <si>
    <t>INGRÉS EFECTIU SOLÀ CERRATO, BIEL</t>
  </si>
  <si>
    <t>TRANSFERÈNCIA DESDE GIMÉNEZ ROJAS, ÀDAM</t>
  </si>
  <si>
    <t>INGRÉS EFECTIU BADIA RUIZ, ARIADNA</t>
  </si>
  <si>
    <t>10/11-043</t>
  </si>
  <si>
    <t>10/11-061</t>
  </si>
  <si>
    <t>INGRÉS EFECTIU MATAS CIERCO, VÍCTOR</t>
  </si>
  <si>
    <t>INGRÉS EFECTIU COSTA SAGRÉ, POL</t>
  </si>
  <si>
    <t>INGRÉS EFECTIU PACHECO RIUMBAU, MARTINA</t>
  </si>
  <si>
    <t>INGRÉS EFECTIU FRANQUELO GONZÁLEZ, ONA</t>
  </si>
  <si>
    <t>INGRÉS EFECTIU SALVADOR GONZÁLEZ, JUDIT</t>
  </si>
  <si>
    <t>10/11-044</t>
  </si>
  <si>
    <t>REINTEGRAMENT X PAGAR FACTURA VELLA QUARESMA</t>
  </si>
  <si>
    <t>10/11-042</t>
  </si>
  <si>
    <t>TRANSFERÈNCIA DESDE VERNIS SANZ, ARNAU</t>
  </si>
  <si>
    <t>ACCEPTAT IMPAGAT PEDRA LÓPEZ, BIANCA</t>
  </si>
  <si>
    <t>INGRÉS EFECTIU CHARLES CASANOVAS, MARTÍ</t>
  </si>
  <si>
    <t>INGRÉS EFECTIU CHARLES CASANOVAS, JÚLIA</t>
  </si>
  <si>
    <t>INGRÉS EFECTIU MARTIN TORRENT, MARC</t>
  </si>
  <si>
    <t>INGRÉS EFECTIU COLOMER CARDOSO, JANA</t>
  </si>
  <si>
    <t>INGRÉS EFECTIU BIGORRA ROVIRA, NATÀLIA</t>
  </si>
  <si>
    <t>INGRÉS EFECTIU VANDAMME PRUNA, MARTA</t>
  </si>
  <si>
    <t>INGRÉS EFECTIU MONTILLA AZNAR, HÉCTOR</t>
  </si>
  <si>
    <t>TRANSFERÈNCIA DESDE MOLINA GÜELL, ORIOL</t>
  </si>
  <si>
    <t>INGRÉS EFECTIU DÍAZ SOLÀ, PAU</t>
  </si>
  <si>
    <t>INGRÉS EFECTIU SAMPERA COSCOJUELA, ONA</t>
  </si>
  <si>
    <t>PAGAMENT IMPAGAT MENCIA ABRIL OLIVARES</t>
  </si>
  <si>
    <t>INGRÉS EFECTIU ARTIGAS SERRA, MON</t>
  </si>
  <si>
    <t>TRANSFERÈNCIA DESDE SERRADELL GARCIA-NIETO, MAR</t>
  </si>
  <si>
    <t>TRANSFERÈNCIA DESDE SERRADELL GARCIA-NIETO, JAUME</t>
  </si>
  <si>
    <t>TRANSFERÈNCIA DESDE MAAS TORTAJADA, ANNA</t>
  </si>
  <si>
    <t>INGRÉS EFECTIU FODÉRE DE FRUTOS, NEO</t>
  </si>
  <si>
    <t>TRANSFERÈNCIA DESDE TARASCÓ RODRÍGUEZ, NATÀLIA</t>
  </si>
  <si>
    <t>10/11-041</t>
  </si>
  <si>
    <t>INGRÉS EFECTIU CAMPS PASTOR, GINA</t>
  </si>
  <si>
    <t>INGRÉS EFECTIU CAMPS PASTOR, ONA</t>
  </si>
  <si>
    <t>INGRÉS EFECTIU HERNÁEZ SALVÀ, POL</t>
  </si>
  <si>
    <t>TRANSFERÈNCIA DESDE FINGER BALOT, PAULA</t>
  </si>
  <si>
    <t>INGRÉS EFECTIU MIRÓ AMARGANT, ANNA</t>
  </si>
  <si>
    <t>INGRÉS EFECTIU ESPIELL ROCA, MARC</t>
  </si>
  <si>
    <t>TRANSFERÈNCIA DESDE BALTRONS FIGUERAS, DÍDAC</t>
  </si>
  <si>
    <t>TRANSFERÈNCIA DESDE FAMÍLIA QUILEZ AMELA</t>
  </si>
  <si>
    <t>INGRÉS EFECTIU CANTILLO GÓMEZ, AINOA</t>
  </si>
  <si>
    <t>INGRÉS EFECTIU MASFERRER GALLARDO, NAIARA</t>
  </si>
  <si>
    <t>INGRES EFECTIU OJEDA NAVARRO, NAO</t>
  </si>
  <si>
    <t>INGRÉS EFECTIU CLÀUDIA MARTÍ BAYERRI</t>
  </si>
  <si>
    <t>INGRÉS EFECTIU MARTÍ BAYERRI, MARC</t>
  </si>
  <si>
    <t>INGRÉS EFECTIU CONESA NEGRE, CLARA</t>
  </si>
  <si>
    <t>INGRÉS EFECTIU CONESA NEGRE, MARTÍ</t>
  </si>
  <si>
    <t>INGRÉS EFECTIU MATUTE CASAS, DÚNIA</t>
  </si>
  <si>
    <t>INGRÉS EFECTIU FERNÁNDEZ TORRES, POL</t>
  </si>
  <si>
    <t>INGRÉS EFECTIU SELLÉS JUNCÓ, ARIADNA</t>
  </si>
  <si>
    <t>INGRÉS EFECTIU FERRON GÜERA, BERTA</t>
  </si>
  <si>
    <t>10/11-065</t>
  </si>
  <si>
    <t>TRANSFERÈNCIA DESDE GALCERAN CASTRO, PEP</t>
  </si>
  <si>
    <t>10/11-045</t>
  </si>
  <si>
    <t>ACOLL MAT FEB SERRADELL GARCIA-NIETO, JAUME</t>
  </si>
  <si>
    <t>ACOLL MAT FEB SERRADELL GARCIA-NIETO, MAR</t>
  </si>
  <si>
    <t>10/11-066</t>
  </si>
  <si>
    <t>TRANSFERÈNCIA DESDE CARPENA URRUTIA, MAITE</t>
  </si>
  <si>
    <t>TRANSFERÈNCIA DESDE CARPENA URRUTIA, DAVID</t>
  </si>
  <si>
    <t>REMESA REBUTS AMPA SOBIRANS MAR</t>
  </si>
  <si>
    <t>INGRÉS EFECTIU ACOLL MAT I LUDOT PARCIAL GEN</t>
  </si>
  <si>
    <t>INGRÉS EFECTIU ACOLL MAT I LUDOT FEB</t>
  </si>
  <si>
    <t>10/11-046</t>
  </si>
  <si>
    <t>TRANSFERÈNCIA A LLEURE 3D S.C.P.</t>
  </si>
  <si>
    <t>10/11-047</t>
  </si>
  <si>
    <t>10/11-069</t>
  </si>
  <si>
    <t>TRANSFERÈNCIA A ESCOLA SOBIRANS</t>
  </si>
  <si>
    <t>10/11-070</t>
  </si>
  <si>
    <t>HIP HOP FEB I MAR ANGUEIRA ROMERO, TÀNIA</t>
  </si>
  <si>
    <t>ACCEPTAT IMPAGAT FERNÁNDEZ ROSALES, IAN ARIEL</t>
  </si>
  <si>
    <t>DE LA CAIXA DE FESTES</t>
  </si>
  <si>
    <t>NÒMINA B A SUBSTITUTA ROSER (PATRI)</t>
  </si>
  <si>
    <t>NÒMINA B A SUBSTITUTA ROSER (M.ÀNGELS)</t>
  </si>
  <si>
    <t>TATAMIS JUDO</t>
  </si>
  <si>
    <t>10/11-037</t>
  </si>
  <si>
    <t>10/11-075</t>
  </si>
  <si>
    <t>10/11-068</t>
  </si>
  <si>
    <t>NÒMINA A RETORNADA ROSER ERROR TRANSF. &gt; QUE LA NÒMINA</t>
  </si>
  <si>
    <t>ACOLL MAT MAR CUBERO GÓMEZ, RAUL</t>
  </si>
  <si>
    <t>ACOLL MAT MAR LAAMARNA RODRÍGUEZ, NABIL</t>
  </si>
  <si>
    <t>INGRÉS EFECTIU ACOLL MAT I LUDOT MAR</t>
  </si>
  <si>
    <t>10/11-096</t>
  </si>
  <si>
    <t>10/11-076</t>
  </si>
  <si>
    <t>10/11-040</t>
  </si>
  <si>
    <t>LUDOT AITANA RIBALDA 7hX2€</t>
  </si>
  <si>
    <t>REMESA REBUTS AMPA SOBIRANS ABR</t>
  </si>
  <si>
    <t>ACCEPTAT IMPAGAT FAMÍLIA GÓMEZ RUEDA</t>
  </si>
  <si>
    <t>PILATES ABR VALLS LLUIS, ADRIANA</t>
  </si>
  <si>
    <t>10/11-073</t>
  </si>
  <si>
    <t>10/11-074</t>
  </si>
  <si>
    <t>PAGAMENT IMPAGAT FAMÍLIA CRISOPULLI ALDEANUEVA</t>
  </si>
  <si>
    <t>10/11-071-072</t>
  </si>
  <si>
    <t>LUDOT ANNA MIRÓ 2hX3€</t>
  </si>
  <si>
    <t>TRASPÀS DESDE XROSE</t>
  </si>
  <si>
    <t>10/11-089</t>
  </si>
  <si>
    <t>10/11-084</t>
  </si>
  <si>
    <t>10/11-085</t>
  </si>
  <si>
    <t>LUDOT IKER SOTO 7hX2€</t>
  </si>
  <si>
    <t>REMESA REBUTS AMPA SOBIRANS MAI</t>
  </si>
  <si>
    <t>PAGAMENT IMPAGAT EMMA MARTIN JUANES</t>
  </si>
  <si>
    <t>ACOLL MAT I LUDOT MAI FURRIOLS MORENO, JAUME</t>
  </si>
  <si>
    <t>10/11-078</t>
  </si>
  <si>
    <t>LUDOT ARIANNA SHAW 2hX3€</t>
  </si>
  <si>
    <t>10/11-080</t>
  </si>
  <si>
    <t>TRANSFERÈNCIA A INSTAL·LACIONS XALPE</t>
  </si>
  <si>
    <t>10/11-081</t>
  </si>
  <si>
    <t>10/11-095</t>
  </si>
  <si>
    <t>REINTEGRAMENT X PAGAR PINTAT DESPATX AMPA</t>
  </si>
  <si>
    <t>10/11-079</t>
  </si>
  <si>
    <t>JUDO MAI MARTIN JUANES, EMMA</t>
  </si>
  <si>
    <t>10/11-077</t>
  </si>
  <si>
    <t>BATUKA MAI FORTES MATEU, JANA</t>
  </si>
  <si>
    <t>PAGAMENT IMPAGAT PARCIAL MATEU BIGORRA, MARTA</t>
  </si>
  <si>
    <t>LUDOT SERGI I ELIA SUÁREZ 11hX2€</t>
  </si>
  <si>
    <t>10/11-082-083</t>
  </si>
  <si>
    <t>HIP HOP ABR, MAI, JUN ANGUEIRA ROMERO, TÀNIA</t>
  </si>
  <si>
    <t>10/11-093</t>
  </si>
  <si>
    <t>PAGAMENT IMPAGAT LIQUIDAT 18/05/11 MATEU BIGORRA, MARTA</t>
  </si>
  <si>
    <t>10/11-090</t>
  </si>
  <si>
    <t>10/11-104</t>
  </si>
  <si>
    <t>10/11-091</t>
  </si>
  <si>
    <t>TRANSFERÈNCIA A ESCOLA SOBIRANS PENDENT TIÓ</t>
  </si>
  <si>
    <t>10/11-024+027+088</t>
  </si>
  <si>
    <t>REMESA REBUTS AMPA SOBIRANS JUN</t>
  </si>
  <si>
    <t>TELEFONS FRANCE TELECOM ESPAÑA S.A. ORANGE</t>
  </si>
  <si>
    <t>ERROR BANC. TRAMITADA DEVOLUCIÓ</t>
  </si>
  <si>
    <t>PAGAMENT PARCIAL A LA MELI X FATURA 095</t>
  </si>
  <si>
    <t>10/11-094</t>
  </si>
  <si>
    <t>REINTEGRAMENT X CANVI FESTA</t>
  </si>
  <si>
    <t>10/11-087</t>
  </si>
  <si>
    <t>REINTEGRAMENT X DISTRIBUCIONS RIERA</t>
  </si>
  <si>
    <t>10/11-102</t>
  </si>
  <si>
    <t>DEVOL PAGAMENT PARCIAL A LA MELI X FACTURA 095</t>
  </si>
  <si>
    <t>DIFERÈNCIA FACTURA RIERA (290,18-286,04)</t>
  </si>
  <si>
    <t>10/11-092</t>
  </si>
  <si>
    <t>10/11-101</t>
  </si>
  <si>
    <t>DEVOLUCIÓ TELEFONS FRANCE TELECOM ESPAÑA S.A. ORANGE</t>
  </si>
  <si>
    <t>REINTEGRAMENT X PAGAR FACTURA ÁNGEL DEL RIO</t>
  </si>
  <si>
    <t>10/11-100</t>
  </si>
  <si>
    <t>TRANSFERÈNCIA A CA LA TINA</t>
  </si>
  <si>
    <t>10/11-097</t>
  </si>
  <si>
    <t>10/11-098</t>
  </si>
  <si>
    <t>INGRÉS EFECTIU GÓMEZ RUEDA BATUKA, MAI + PARCIAL JUN</t>
  </si>
  <si>
    <t>NÒMINA B A ROSER COLOMER LUDOT 16 A 17 7 DIESX 7,5€/h</t>
  </si>
  <si>
    <t>TRANSFERÈNCIA A ESCOLA SOBIRANS BEQUES ESTIU</t>
  </si>
  <si>
    <t>10/11-103</t>
  </si>
  <si>
    <t>10/11-106</t>
  </si>
  <si>
    <t>10/11-105</t>
  </si>
  <si>
    <t>10/11-111</t>
  </si>
  <si>
    <t>TRANSFERÈNCIA A CRUÏLLA D'ESPECTACLES BUSTAMANTE</t>
  </si>
  <si>
    <t>10/11-110</t>
  </si>
  <si>
    <t>10/11-099</t>
  </si>
  <si>
    <t>TRANSFERÈNCIA DESDE ESCOLA SOBIRANS FOTOS GRUP</t>
  </si>
  <si>
    <t>10/11-108</t>
  </si>
  <si>
    <t>10/11-112</t>
  </si>
  <si>
    <t>10/11-107</t>
  </si>
  <si>
    <t>10/11-113</t>
  </si>
  <si>
    <t>TRANSFERÈNCIA A JALPIAVENTURA</t>
  </si>
  <si>
    <t>10/11-114</t>
  </si>
  <si>
    <t>10/11-115</t>
  </si>
  <si>
    <t>10/11-116</t>
  </si>
  <si>
    <t>10/11-117</t>
  </si>
  <si>
    <t>10/11-118-119</t>
  </si>
  <si>
    <t>10/11-120</t>
  </si>
  <si>
    <t>QUOTA BATUKA JUNY GÓMEZ RUEDA</t>
  </si>
  <si>
    <t>CALENDARIS</t>
  </si>
  <si>
    <t>LOTERIA NADAL</t>
  </si>
  <si>
    <t>PANERA NADAL</t>
  </si>
  <si>
    <t>IMPAGAT</t>
  </si>
  <si>
    <t>ESTAT COMPTES AMPA SOBIRANS CURS 2010-2011</t>
  </si>
  <si>
    <t>BIBLIOTECA SOBRE RODES</t>
  </si>
  <si>
    <t>FAPAC</t>
  </si>
  <si>
    <t>QUOTES</t>
  </si>
  <si>
    <t>1 MENÚ INFANTIL SOPAR</t>
  </si>
  <si>
    <t>1 MENÚ ADULT SOPAR</t>
  </si>
  <si>
    <t>2 MENÚ ADULT SOPAR</t>
  </si>
  <si>
    <t>3 MENÚ INFANTIL SOPAR</t>
  </si>
  <si>
    <t>2 MENÚ INFANTIL SOPAR</t>
  </si>
  <si>
    <t>3 MENÚ ADULT SOPAR</t>
  </si>
  <si>
    <t>ACCEPTAT IMPAGAT CODI CLIENT LOP GOMÀ, ISABEL</t>
  </si>
  <si>
    <t>INGRÉS EFECTIU TERRONES CRUELLS, ISAAC</t>
  </si>
  <si>
    <t>INGRÉS EFECTIU BEDUDES FESTA FINAL DE CURS</t>
  </si>
  <si>
    <t>INGRÉS EFECTIU BAR FESTA FINAL DE CURS</t>
  </si>
  <si>
    <t>INGRÉS EFECTIU VENDA LLIBRES DE TEXT</t>
  </si>
  <si>
    <t>PAGAMENT IMPAGAT IAN ARIEL FERNÁNDEZ ROSALES</t>
  </si>
  <si>
    <t>PAGAMENT IMPAGAT JANA FORTES MATEU</t>
  </si>
  <si>
    <t>PAGAMENT IMPAGAT LAAMARNA RODRÍGUEZ, NABIL</t>
  </si>
  <si>
    <t>IMPAGATS 2010-2011</t>
  </si>
  <si>
    <t>10/11-121</t>
  </si>
  <si>
    <t>TRANSF. DESDE ESCOLA SOBIRANS LUDOTECA REUNIONS AULA EXTRA</t>
  </si>
  <si>
    <t>BENEFICIS</t>
  </si>
  <si>
    <t>PENDENT COBRAR SUBVENC. EXTRAESC.</t>
  </si>
  <si>
    <t>TOTAL GENERAL</t>
  </si>
  <si>
    <t>IMPAGAT DEVOLUCIÓ REBUT</t>
  </si>
  <si>
    <t>PRESSUPOST ASSIGNAT ESCOLA</t>
  </si>
</sst>
</file>

<file path=xl/styles.xml><?xml version="1.0" encoding="utf-8"?>
<styleSheet xmlns="http://schemas.openxmlformats.org/spreadsheetml/2006/main">
  <numFmts count="6">
    <numFmt numFmtId="44" formatCode="_-* #,##0.00\ &quot;€&quot;_-;\-* #,##0.00\ &quot;€&quot;_-;_-* &quot;-&quot;??\ &quot;€&quot;_-;_-@_-"/>
    <numFmt numFmtId="164" formatCode="dd\-mm\-yy;@"/>
    <numFmt numFmtId="165" formatCode="#,##0.00\ &quot;€&quot;"/>
    <numFmt numFmtId="166" formatCode="#,##0.00\ _€"/>
    <numFmt numFmtId="167" formatCode="#,##0.00_ ;[Red]\-#,##0.00\ "/>
    <numFmt numFmtId="168" formatCode="0.00_ ;[Red]\-0.00\ "/>
  </numFmts>
  <fonts count="55">
    <font>
      <sz val="11"/>
      <color theme="1"/>
      <name val="Calibri"/>
      <family val="2"/>
      <scheme val="minor"/>
    </font>
    <font>
      <b/>
      <sz val="8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sz val="8"/>
      <color indexed="17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3366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7"/>
      <color indexed="8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8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u/>
      <sz val="12"/>
      <color indexed="12"/>
      <name val="Arial"/>
      <family val="2"/>
    </font>
    <font>
      <sz val="12"/>
      <color indexed="12"/>
      <name val="Arial"/>
      <family val="2"/>
    </font>
    <font>
      <sz val="12"/>
      <name val="Arial"/>
      <family val="2"/>
    </font>
    <font>
      <b/>
      <u/>
      <sz val="12"/>
      <color indexed="10"/>
      <name val="Arial"/>
      <family val="2"/>
    </font>
    <font>
      <sz val="12"/>
      <color indexed="10"/>
      <name val="Arial"/>
      <family val="2"/>
    </font>
    <font>
      <u/>
      <sz val="12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7030A0"/>
      <name val="Arial"/>
      <family val="2"/>
    </font>
    <font>
      <sz val="12"/>
      <color theme="6" tint="-0.499984740745262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12"/>
      <name val="Calibri"/>
      <family val="2"/>
      <scheme val="minor"/>
    </font>
    <font>
      <sz val="8"/>
      <color theme="6" tint="-0.499984740745262"/>
      <name val="Calibri"/>
      <family val="2"/>
      <scheme val="minor"/>
    </font>
    <font>
      <b/>
      <sz val="8"/>
      <color theme="5" tint="-0.249977111117893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color indexed="8"/>
      <name val="Arial"/>
      <family val="2"/>
    </font>
    <font>
      <b/>
      <sz val="8"/>
      <color rgb="FFFFFFFF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4" fontId="8" fillId="0" borderId="0" applyFont="0" applyFill="0" applyBorder="0" applyAlignment="0" applyProtection="0"/>
  </cellStyleXfs>
  <cellXfs count="160">
    <xf numFmtId="0" fontId="0" fillId="0" borderId="0" xfId="0"/>
    <xf numFmtId="0" fontId="0" fillId="0" borderId="0" xfId="0" applyAlignment="1">
      <alignment vertical="center"/>
    </xf>
    <xf numFmtId="164" fontId="1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" fontId="3" fillId="0" borderId="7" xfId="0" applyNumberFormat="1" applyFont="1" applyBorder="1" applyAlignment="1">
      <alignment horizontal="right" vertical="center"/>
    </xf>
    <xf numFmtId="0" fontId="3" fillId="4" borderId="7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left" vertical="center"/>
    </xf>
    <xf numFmtId="4" fontId="6" fillId="0" borderId="7" xfId="0" applyNumberFormat="1" applyFont="1" applyBorder="1" applyAlignment="1">
      <alignment horizontal="right" vertical="center"/>
    </xf>
    <xf numFmtId="0" fontId="7" fillId="0" borderId="0" xfId="0" applyFont="1"/>
    <xf numFmtId="17" fontId="0" fillId="0" borderId="7" xfId="0" applyNumberFormat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5" fillId="0" borderId="7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/>
    <xf numFmtId="165" fontId="11" fillId="6" borderId="0" xfId="0" applyNumberFormat="1" applyFont="1" applyFill="1"/>
    <xf numFmtId="165" fontId="11" fillId="7" borderId="0" xfId="0" applyNumberFormat="1" applyFont="1" applyFill="1"/>
    <xf numFmtId="166" fontId="4" fillId="0" borderId="7" xfId="0" applyNumberFormat="1" applyFont="1" applyBorder="1" applyAlignment="1">
      <alignment horizontal="right" vertical="center"/>
    </xf>
    <xf numFmtId="166" fontId="4" fillId="0" borderId="7" xfId="0" applyNumberFormat="1" applyFont="1" applyBorder="1" applyAlignment="1">
      <alignment vertical="center"/>
    </xf>
    <xf numFmtId="40" fontId="15" fillId="0" borderId="7" xfId="0" applyNumberFormat="1" applyFont="1" applyBorder="1" applyAlignment="1">
      <alignment horizontal="right" vertical="center"/>
    </xf>
    <xf numFmtId="0" fontId="16" fillId="0" borderId="7" xfId="0" applyFont="1" applyBorder="1" applyAlignment="1">
      <alignment horizontal="right" vertical="center"/>
    </xf>
    <xf numFmtId="0" fontId="16" fillId="2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1" fillId="6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0" fontId="12" fillId="8" borderId="5" xfId="0" applyFont="1" applyFill="1" applyBorder="1" applyAlignment="1">
      <alignment horizontal="left"/>
    </xf>
    <xf numFmtId="0" fontId="13" fillId="9" borderId="9" xfId="0" applyFont="1" applyFill="1" applyBorder="1" applyAlignment="1">
      <alignment horizontal="left"/>
    </xf>
    <xf numFmtId="0" fontId="16" fillId="8" borderId="0" xfId="0" applyFont="1" applyFill="1" applyAlignment="1">
      <alignment horizontal="left" vertical="center" wrapText="1"/>
    </xf>
    <xf numFmtId="0" fontId="16" fillId="9" borderId="0" xfId="0" applyFont="1" applyFill="1" applyBorder="1" applyAlignment="1">
      <alignment horizontal="left" vertical="center" wrapText="1"/>
    </xf>
    <xf numFmtId="0" fontId="16" fillId="8" borderId="0" xfId="0" applyFont="1" applyFill="1" applyBorder="1" applyAlignment="1">
      <alignment horizontal="left" vertical="center" wrapText="1"/>
    </xf>
    <xf numFmtId="44" fontId="18" fillId="8" borderId="0" xfId="1" applyFont="1" applyFill="1" applyBorder="1"/>
    <xf numFmtId="0" fontId="18" fillId="8" borderId="0" xfId="0" applyFont="1" applyFill="1" applyBorder="1" applyAlignment="1">
      <alignment horizontal="left"/>
    </xf>
    <xf numFmtId="0" fontId="18" fillId="8" borderId="0" xfId="0" applyFont="1" applyFill="1" applyBorder="1"/>
    <xf numFmtId="0" fontId="18" fillId="9" borderId="0" xfId="0" applyFont="1" applyFill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44" fontId="18" fillId="9" borderId="0" xfId="1" applyFont="1" applyFill="1" applyBorder="1"/>
    <xf numFmtId="0" fontId="18" fillId="9" borderId="0" xfId="0" applyFont="1" applyFill="1" applyBorder="1"/>
    <xf numFmtId="44" fontId="14" fillId="9" borderId="10" xfId="0" applyNumberFormat="1" applyFont="1" applyFill="1" applyBorder="1"/>
    <xf numFmtId="44" fontId="14" fillId="8" borderId="9" xfId="1" applyFont="1" applyFill="1" applyBorder="1"/>
    <xf numFmtId="0" fontId="16" fillId="9" borderId="7" xfId="0" applyFont="1" applyFill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center" vertical="center" wrapText="1"/>
    </xf>
    <xf numFmtId="0" fontId="16" fillId="9" borderId="1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6" fillId="3" borderId="5" xfId="0" applyFont="1" applyFill="1" applyBorder="1" applyAlignment="1">
      <alignment horizontal="center" vertical="center" wrapText="1"/>
    </xf>
    <xf numFmtId="164" fontId="20" fillId="3" borderId="4" xfId="0" applyNumberFormat="1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/>
    </xf>
    <xf numFmtId="164" fontId="0" fillId="2" borderId="2" xfId="0" applyNumberFormat="1" applyFont="1" applyFill="1" applyBorder="1" applyAlignment="1">
      <alignment vertical="center"/>
    </xf>
    <xf numFmtId="0" fontId="22" fillId="2" borderId="2" xfId="0" quotePrefix="1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left" vertical="center" wrapText="1"/>
    </xf>
    <xf numFmtId="4" fontId="23" fillId="3" borderId="4" xfId="0" applyNumberFormat="1" applyFont="1" applyFill="1" applyBorder="1" applyAlignment="1">
      <alignment horizontal="right" vertical="center" wrapText="1"/>
    </xf>
    <xf numFmtId="0" fontId="0" fillId="0" borderId="0" xfId="0" applyFont="1"/>
    <xf numFmtId="164" fontId="0" fillId="0" borderId="0" xfId="0" applyNumberFormat="1" applyFont="1" applyAlignment="1">
      <alignment vertical="center"/>
    </xf>
    <xf numFmtId="4" fontId="24" fillId="2" borderId="6" xfId="0" applyNumberFormat="1" applyFont="1" applyFill="1" applyBorder="1" applyAlignment="1">
      <alignment horizontal="right" vertical="center" wrapText="1"/>
    </xf>
    <xf numFmtId="165" fontId="18" fillId="9" borderId="0" xfId="0" applyNumberFormat="1" applyFont="1" applyFill="1" applyBorder="1"/>
    <xf numFmtId="0" fontId="12" fillId="8" borderId="0" xfId="0" applyFont="1" applyFill="1" applyBorder="1" applyAlignment="1">
      <alignment horizontal="left"/>
    </xf>
    <xf numFmtId="44" fontId="14" fillId="8" borderId="0" xfId="1" applyFont="1" applyFill="1" applyBorder="1"/>
    <xf numFmtId="0" fontId="27" fillId="0" borderId="0" xfId="0" applyFont="1"/>
    <xf numFmtId="4" fontId="27" fillId="0" borderId="0" xfId="0" applyNumberFormat="1" applyFont="1"/>
    <xf numFmtId="0" fontId="16" fillId="11" borderId="5" xfId="0" applyFont="1" applyFill="1" applyBorder="1" applyAlignment="1">
      <alignment horizontal="center" vertical="center" wrapText="1"/>
    </xf>
    <xf numFmtId="0" fontId="16" fillId="11" borderId="4" xfId="0" applyFont="1" applyFill="1" applyBorder="1" applyAlignment="1">
      <alignment horizontal="center" vertical="center" wrapText="1"/>
    </xf>
    <xf numFmtId="0" fontId="16" fillId="11" borderId="10" xfId="0" applyFont="1" applyFill="1" applyBorder="1" applyAlignment="1">
      <alignment horizontal="center" vertical="center" wrapText="1"/>
    </xf>
    <xf numFmtId="167" fontId="24" fillId="3" borderId="4" xfId="0" applyNumberFormat="1" applyFont="1" applyFill="1" applyBorder="1" applyAlignment="1">
      <alignment horizontal="right" vertical="center" wrapText="1"/>
    </xf>
    <xf numFmtId="0" fontId="16" fillId="11" borderId="0" xfId="0" applyFont="1" applyFill="1" applyAlignment="1">
      <alignment horizontal="center" vertical="center" wrapText="1"/>
    </xf>
    <xf numFmtId="0" fontId="16" fillId="11" borderId="7" xfId="0" applyFont="1" applyFill="1" applyBorder="1" applyAlignment="1">
      <alignment horizontal="center" vertical="center" wrapText="1"/>
    </xf>
    <xf numFmtId="0" fontId="28" fillId="0" borderId="0" xfId="0" applyFont="1"/>
    <xf numFmtId="164" fontId="28" fillId="0" borderId="0" xfId="0" applyNumberFormat="1" applyFont="1"/>
    <xf numFmtId="0" fontId="29" fillId="2" borderId="1" xfId="0" applyFont="1" applyFill="1" applyBorder="1" applyAlignment="1">
      <alignment vertical="center"/>
    </xf>
    <xf numFmtId="164" fontId="30" fillId="2" borderId="2" xfId="0" applyNumberFormat="1" applyFont="1" applyFill="1" applyBorder="1" applyAlignment="1">
      <alignment vertical="center"/>
    </xf>
    <xf numFmtId="4" fontId="29" fillId="2" borderId="2" xfId="0" applyNumberFormat="1" applyFont="1" applyFill="1" applyBorder="1" applyAlignment="1">
      <alignment horizontal="right" vertical="center"/>
    </xf>
    <xf numFmtId="4" fontId="29" fillId="2" borderId="3" xfId="0" applyNumberFormat="1" applyFont="1" applyFill="1" applyBorder="1" applyAlignment="1">
      <alignment horizontal="right" vertical="center"/>
    </xf>
    <xf numFmtId="167" fontId="24" fillId="2" borderId="2" xfId="0" applyNumberFormat="1" applyFont="1" applyFill="1" applyBorder="1" applyAlignment="1">
      <alignment horizontal="right" vertical="center"/>
    </xf>
    <xf numFmtId="167" fontId="25" fillId="2" borderId="2" xfId="0" applyNumberFormat="1" applyFont="1" applyFill="1" applyBorder="1" applyAlignment="1">
      <alignment vertical="center"/>
    </xf>
    <xf numFmtId="167" fontId="31" fillId="0" borderId="9" xfId="0" applyNumberFormat="1" applyFont="1" applyBorder="1" applyAlignment="1">
      <alignment vertical="center"/>
    </xf>
    <xf numFmtId="167" fontId="31" fillId="0" borderId="4" xfId="0" applyNumberFormat="1" applyFont="1" applyBorder="1" applyAlignment="1">
      <alignment vertical="center"/>
    </xf>
    <xf numFmtId="167" fontId="31" fillId="0" borderId="0" xfId="0" applyNumberFormat="1" applyFont="1" applyAlignment="1">
      <alignment vertical="center"/>
    </xf>
    <xf numFmtId="167" fontId="24" fillId="2" borderId="2" xfId="0" applyNumberFormat="1" applyFont="1" applyFill="1" applyBorder="1" applyAlignment="1">
      <alignment vertical="center"/>
    </xf>
    <xf numFmtId="167" fontId="31" fillId="0" borderId="0" xfId="0" applyNumberFormat="1" applyFont="1" applyBorder="1" applyAlignment="1">
      <alignment vertic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4" fontId="34" fillId="0" borderId="0" xfId="0" applyNumberFormat="1" applyFont="1"/>
    <xf numFmtId="4" fontId="33" fillId="0" borderId="0" xfId="0" applyNumberFormat="1" applyFont="1"/>
    <xf numFmtId="0" fontId="36" fillId="0" borderId="0" xfId="0" applyFont="1"/>
    <xf numFmtId="4" fontId="36" fillId="0" borderId="0" xfId="0" applyNumberFormat="1" applyFont="1"/>
    <xf numFmtId="4" fontId="33" fillId="0" borderId="0" xfId="0" applyNumberFormat="1" applyFont="1" applyFill="1" applyAlignment="1">
      <alignment horizontal="left"/>
    </xf>
    <xf numFmtId="4" fontId="36" fillId="0" borderId="0" xfId="0" applyNumberFormat="1" applyFont="1" applyFill="1" applyAlignment="1">
      <alignment horizontal="left"/>
    </xf>
    <xf numFmtId="4" fontId="33" fillId="0" borderId="0" xfId="0" applyNumberFormat="1" applyFont="1" applyFill="1" applyAlignment="1">
      <alignment horizontal="right"/>
    </xf>
    <xf numFmtId="4" fontId="36" fillId="0" borderId="0" xfId="0" applyNumberFormat="1" applyFont="1" applyAlignment="1">
      <alignment horizontal="right"/>
    </xf>
    <xf numFmtId="4" fontId="32" fillId="0" borderId="0" xfId="0" applyNumberFormat="1" applyFont="1" applyFill="1" applyAlignment="1">
      <alignment horizontal="center"/>
    </xf>
    <xf numFmtId="4" fontId="32" fillId="0" borderId="0" xfId="0" applyNumberFormat="1" applyFont="1"/>
    <xf numFmtId="4" fontId="35" fillId="0" borderId="0" xfId="0" applyNumberFormat="1" applyFont="1" applyFill="1" applyAlignment="1">
      <alignment horizontal="left"/>
    </xf>
    <xf numFmtId="4" fontId="35" fillId="0" borderId="0" xfId="0" applyNumberFormat="1" applyFont="1"/>
    <xf numFmtId="0" fontId="37" fillId="0" borderId="0" xfId="0" applyFont="1"/>
    <xf numFmtId="4" fontId="33" fillId="13" borderId="0" xfId="0" applyNumberFormat="1" applyFont="1" applyFill="1"/>
    <xf numFmtId="4" fontId="36" fillId="13" borderId="0" xfId="0" applyNumberFormat="1" applyFont="1" applyFill="1"/>
    <xf numFmtId="4" fontId="36" fillId="13" borderId="0" xfId="0" applyNumberFormat="1" applyFont="1" applyFill="1" applyAlignment="1">
      <alignment horizontal="right"/>
    </xf>
    <xf numFmtId="165" fontId="0" fillId="0" borderId="0" xfId="0" applyNumberFormat="1"/>
    <xf numFmtId="4" fontId="24" fillId="3" borderId="9" xfId="0" applyNumberFormat="1" applyFont="1" applyFill="1" applyBorder="1" applyAlignment="1">
      <alignment horizontal="right" vertical="center" wrapText="1"/>
    </xf>
    <xf numFmtId="44" fontId="0" fillId="0" borderId="0" xfId="0" applyNumberFormat="1"/>
    <xf numFmtId="4" fontId="36" fillId="5" borderId="0" xfId="0" applyNumberFormat="1" applyFont="1" applyFill="1" applyAlignment="1">
      <alignment horizontal="right"/>
    </xf>
    <xf numFmtId="0" fontId="38" fillId="0" borderId="0" xfId="0" applyFont="1"/>
    <xf numFmtId="164" fontId="20" fillId="3" borderId="9" xfId="0" applyNumberFormat="1" applyFont="1" applyFill="1" applyBorder="1" applyAlignment="1">
      <alignment horizontal="center" vertical="center" wrapText="1"/>
    </xf>
    <xf numFmtId="0" fontId="20" fillId="3" borderId="9" xfId="0" applyFont="1" applyFill="1" applyBorder="1" applyAlignment="1">
      <alignment horizontal="left" vertical="center" wrapText="1"/>
    </xf>
    <xf numFmtId="167" fontId="24" fillId="3" borderId="9" xfId="0" applyNumberFormat="1" applyFont="1" applyFill="1" applyBorder="1" applyAlignment="1">
      <alignment horizontal="right" vertical="center" wrapText="1"/>
    </xf>
    <xf numFmtId="0" fontId="19" fillId="3" borderId="9" xfId="0" quotePrefix="1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left"/>
    </xf>
    <xf numFmtId="0" fontId="39" fillId="0" borderId="0" xfId="0" quotePrefix="1" applyFont="1" applyAlignment="1">
      <alignment horizontal="left"/>
    </xf>
    <xf numFmtId="4" fontId="38" fillId="0" borderId="0" xfId="0" applyNumberFormat="1" applyFont="1"/>
    <xf numFmtId="0" fontId="39" fillId="0" borderId="0" xfId="0" applyFont="1"/>
    <xf numFmtId="0" fontId="40" fillId="2" borderId="2" xfId="0" quotePrefix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65" fontId="0" fillId="0" borderId="0" xfId="1" applyNumberFormat="1" applyFont="1"/>
    <xf numFmtId="4" fontId="38" fillId="0" borderId="0" xfId="0" applyNumberFormat="1" applyFont="1" applyFill="1" applyAlignment="1">
      <alignment horizontal="left"/>
    </xf>
    <xf numFmtId="167" fontId="0" fillId="0" borderId="0" xfId="0" applyNumberFormat="1"/>
    <xf numFmtId="0" fontId="43" fillId="0" borderId="0" xfId="0" applyFont="1"/>
    <xf numFmtId="44" fontId="38" fillId="0" borderId="0" xfId="0" applyNumberFormat="1" applyFont="1"/>
    <xf numFmtId="167" fontId="44" fillId="2" borderId="2" xfId="0" applyNumberFormat="1" applyFont="1" applyFill="1" applyBorder="1" applyAlignment="1">
      <alignment horizontal="right" vertical="center"/>
    </xf>
    <xf numFmtId="0" fontId="20" fillId="5" borderId="9" xfId="0" applyFont="1" applyFill="1" applyBorder="1" applyAlignment="1">
      <alignment horizontal="left" vertical="center" wrapText="1"/>
    </xf>
    <xf numFmtId="167" fontId="24" fillId="14" borderId="9" xfId="0" applyNumberFormat="1" applyFont="1" applyFill="1" applyBorder="1" applyAlignment="1">
      <alignment horizontal="right" vertical="center" wrapText="1"/>
    </xf>
    <xf numFmtId="0" fontId="16" fillId="11" borderId="9" xfId="0" applyFont="1" applyFill="1" applyBorder="1" applyAlignment="1">
      <alignment horizontal="center" vertical="center" wrapText="1"/>
    </xf>
    <xf numFmtId="4" fontId="47" fillId="3" borderId="9" xfId="0" applyNumberFormat="1" applyFont="1" applyFill="1" applyBorder="1" applyAlignment="1">
      <alignment horizontal="right" vertical="center" wrapText="1"/>
    </xf>
    <xf numFmtId="4" fontId="48" fillId="2" borderId="6" xfId="0" applyNumberFormat="1" applyFont="1" applyFill="1" applyBorder="1" applyAlignment="1">
      <alignment horizontal="right" vertical="center" wrapText="1"/>
    </xf>
    <xf numFmtId="167" fontId="24" fillId="2" borderId="6" xfId="0" applyNumberFormat="1" applyFont="1" applyFill="1" applyBorder="1" applyAlignment="1">
      <alignment horizontal="right" vertical="center" wrapText="1"/>
    </xf>
    <xf numFmtId="4" fontId="29" fillId="14" borderId="2" xfId="0" applyNumberFormat="1" applyFont="1" applyFill="1" applyBorder="1" applyAlignment="1">
      <alignment horizontal="right" vertical="center"/>
    </xf>
    <xf numFmtId="0" fontId="27" fillId="0" borderId="0" xfId="0" applyFont="1" applyAlignment="1">
      <alignment horizontal="center"/>
    </xf>
    <xf numFmtId="0" fontId="49" fillId="3" borderId="5" xfId="0" applyFont="1" applyFill="1" applyBorder="1" applyAlignment="1">
      <alignment horizontal="center" vertical="center" wrapText="1"/>
    </xf>
    <xf numFmtId="4" fontId="50" fillId="3" borderId="9" xfId="0" applyNumberFormat="1" applyFont="1" applyFill="1" applyBorder="1" applyAlignment="1">
      <alignment horizontal="right" vertical="center" wrapText="1"/>
    </xf>
    <xf numFmtId="4" fontId="51" fillId="2" borderId="2" xfId="0" applyNumberFormat="1" applyFont="1" applyFill="1" applyBorder="1" applyAlignment="1">
      <alignment horizontal="right" vertical="center"/>
    </xf>
    <xf numFmtId="4" fontId="51" fillId="2" borderId="3" xfId="0" applyNumberFormat="1" applyFont="1" applyFill="1" applyBorder="1" applyAlignment="1">
      <alignment horizontal="right" vertical="center"/>
    </xf>
    <xf numFmtId="4" fontId="23" fillId="3" borderId="9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horizontal="center"/>
    </xf>
    <xf numFmtId="14" fontId="19" fillId="3" borderId="9" xfId="0" quotePrefix="1" applyNumberFormat="1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167" fontId="24" fillId="3" borderId="8" xfId="0" applyNumberFormat="1" applyFont="1" applyFill="1" applyBorder="1" applyAlignment="1">
      <alignment horizontal="right" vertical="center" wrapText="1"/>
    </xf>
    <xf numFmtId="0" fontId="16" fillId="3" borderId="12" xfId="0" applyFont="1" applyFill="1" applyBorder="1" applyAlignment="1">
      <alignment horizontal="center" vertical="center" wrapText="1"/>
    </xf>
    <xf numFmtId="164" fontId="20" fillId="3" borderId="8" xfId="0" applyNumberFormat="1" applyFont="1" applyFill="1" applyBorder="1" applyAlignment="1">
      <alignment horizontal="center" vertical="center" wrapText="1"/>
    </xf>
    <xf numFmtId="167" fontId="31" fillId="0" borderId="8" xfId="0" applyNumberFormat="1" applyFont="1" applyBorder="1" applyAlignment="1">
      <alignment vertical="center"/>
    </xf>
    <xf numFmtId="0" fontId="20" fillId="12" borderId="9" xfId="0" applyFont="1" applyFill="1" applyBorder="1" applyAlignment="1">
      <alignment horizontal="left" vertical="center" wrapText="1"/>
    </xf>
    <xf numFmtId="0" fontId="52" fillId="15" borderId="9" xfId="0" applyFont="1" applyFill="1" applyBorder="1" applyAlignment="1">
      <alignment vertical="center"/>
    </xf>
    <xf numFmtId="4" fontId="21" fillId="3" borderId="9" xfId="0" applyNumberFormat="1" applyFont="1" applyFill="1" applyBorder="1" applyAlignment="1">
      <alignment horizontal="right" vertical="center" wrapText="1"/>
    </xf>
    <xf numFmtId="4" fontId="9" fillId="2" borderId="2" xfId="0" applyNumberFormat="1" applyFont="1" applyFill="1" applyBorder="1" applyAlignment="1">
      <alignment horizontal="right" vertical="center"/>
    </xf>
    <xf numFmtId="0" fontId="52" fillId="16" borderId="9" xfId="0" applyFont="1" applyFill="1" applyBorder="1" applyAlignment="1">
      <alignment vertical="center"/>
    </xf>
    <xf numFmtId="0" fontId="52" fillId="17" borderId="9" xfId="0" applyFont="1" applyFill="1" applyBorder="1" applyAlignment="1">
      <alignment vertical="center"/>
    </xf>
    <xf numFmtId="0" fontId="52" fillId="18" borderId="9" xfId="0" applyFont="1" applyFill="1" applyBorder="1" applyAlignment="1">
      <alignment vertical="center"/>
    </xf>
    <xf numFmtId="164" fontId="53" fillId="3" borderId="9" xfId="0" applyNumberFormat="1" applyFont="1" applyFill="1" applyBorder="1" applyAlignment="1">
      <alignment horizontal="center" vertical="center" wrapText="1"/>
    </xf>
    <xf numFmtId="0" fontId="53" fillId="3" borderId="9" xfId="0" applyFont="1" applyFill="1" applyBorder="1" applyAlignment="1">
      <alignment horizontal="left" vertical="center" wrapText="1"/>
    </xf>
    <xf numFmtId="167" fontId="48" fillId="3" borderId="9" xfId="0" applyNumberFormat="1" applyFont="1" applyFill="1" applyBorder="1" applyAlignment="1">
      <alignment horizontal="right" vertical="center" wrapText="1"/>
    </xf>
    <xf numFmtId="0" fontId="19" fillId="14" borderId="9" xfId="0" quotePrefix="1" applyFont="1" applyFill="1" applyBorder="1" applyAlignment="1">
      <alignment horizontal="center" vertical="center" wrapText="1"/>
    </xf>
    <xf numFmtId="40" fontId="16" fillId="9" borderId="0" xfId="0" applyNumberFormat="1" applyFont="1" applyFill="1" applyBorder="1" applyAlignment="1">
      <alignment horizontal="left" vertical="center" wrapText="1"/>
    </xf>
    <xf numFmtId="168" fontId="48" fillId="0" borderId="0" xfId="0" applyNumberFormat="1" applyFont="1"/>
    <xf numFmtId="167" fontId="44" fillId="2" borderId="3" xfId="0" applyNumberFormat="1" applyFont="1" applyFill="1" applyBorder="1" applyAlignment="1">
      <alignment horizontal="right" vertical="center"/>
    </xf>
    <xf numFmtId="0" fontId="54" fillId="3" borderId="9" xfId="0" applyFont="1" applyFill="1" applyBorder="1" applyAlignment="1">
      <alignment horizontal="center" vertical="center" wrapText="1"/>
    </xf>
    <xf numFmtId="165" fontId="11" fillId="7" borderId="0" xfId="0" applyNumberFormat="1" applyFont="1" applyFill="1" applyAlignment="1">
      <alignment horizontal="right"/>
    </xf>
    <xf numFmtId="165" fontId="18" fillId="9" borderId="0" xfId="1" applyNumberFormat="1" applyFont="1" applyFill="1" applyBorder="1" applyAlignment="1">
      <alignment horizontal="right"/>
    </xf>
    <xf numFmtId="0" fontId="10" fillId="0" borderId="0" xfId="0" applyFont="1" applyAlignment="1">
      <alignment horizontal="center" vertical="center" wrapText="1"/>
    </xf>
    <xf numFmtId="0" fontId="11" fillId="10" borderId="0" xfId="0" applyFont="1" applyFill="1" applyAlignment="1">
      <alignment horizontal="center" wrapText="1"/>
    </xf>
    <xf numFmtId="0" fontId="11" fillId="7" borderId="0" xfId="0" applyFont="1" applyFill="1" applyAlignment="1">
      <alignment horizontal="center" wrapText="1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78.xml.rels><?xml version="1.0" encoding="UTF-8" standalone="yes"?>
<Relationships xmlns="http://schemas.openxmlformats.org/package/2006/relationships"><Relationship Id="rId1" Type="http://schemas.microsoft.com/office/2006/relationships/activeXControlBinary" Target="activeX778.bin"/></Relationships>
</file>

<file path=xl/activeX/_rels/activeX779.xml.rels><?xml version="1.0" encoding="UTF-8" standalone="yes"?>
<Relationships xmlns="http://schemas.openxmlformats.org/package/2006/relationships"><Relationship Id="rId1" Type="http://schemas.microsoft.com/office/2006/relationships/activeXControlBinary" Target="activeX779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n-US"/>
              <a:t>Evolució</a:t>
            </a:r>
            <a:r>
              <a:rPr lang="en-US" baseline="0"/>
              <a:t> saldo </a:t>
            </a:r>
            <a:r>
              <a:rPr lang="en-US"/>
              <a:t>total 2010-2011 (€)</a:t>
            </a:r>
          </a:p>
        </c:rich>
      </c:tx>
    </c:title>
    <c:plotArea>
      <c:layout>
        <c:manualLayout>
          <c:layoutTarget val="inner"/>
          <c:xMode val="edge"/>
          <c:yMode val="edge"/>
          <c:x val="5.4221728944818824E-2"/>
          <c:y val="0.12750772428830237"/>
          <c:w val="0.9335451329453387"/>
          <c:h val="0.80263879679341565"/>
        </c:manualLayout>
      </c:layout>
      <c:scatterChart>
        <c:scatterStyle val="lineMarker"/>
        <c:ser>
          <c:idx val="0"/>
          <c:order val="0"/>
          <c:tx>
            <c:strRef>
              <c:f>Saldo!$A$5</c:f>
              <c:strCache>
                <c:ptCount val="1"/>
                <c:pt idx="0">
                  <c:v>total €</c:v>
                </c:pt>
              </c:strCache>
            </c:strRef>
          </c:tx>
          <c:xVal>
            <c:numRef>
              <c:f>Saldo!$C$1:$O$1</c:f>
              <c:numCache>
                <c:formatCode>dd\-mm\-yy;@</c:formatCode>
                <c:ptCount val="13"/>
                <c:pt idx="0">
                  <c:v>40421</c:v>
                </c:pt>
                <c:pt idx="1">
                  <c:v>40451</c:v>
                </c:pt>
                <c:pt idx="2">
                  <c:v>40482</c:v>
                </c:pt>
                <c:pt idx="3">
                  <c:v>40512</c:v>
                </c:pt>
                <c:pt idx="4">
                  <c:v>40543</c:v>
                </c:pt>
                <c:pt idx="5">
                  <c:v>40574</c:v>
                </c:pt>
                <c:pt idx="6">
                  <c:v>40602</c:v>
                </c:pt>
                <c:pt idx="7">
                  <c:v>40633</c:v>
                </c:pt>
                <c:pt idx="8">
                  <c:v>40663</c:v>
                </c:pt>
                <c:pt idx="9">
                  <c:v>40694</c:v>
                </c:pt>
                <c:pt idx="10">
                  <c:v>40724</c:v>
                </c:pt>
                <c:pt idx="11">
                  <c:v>40755</c:v>
                </c:pt>
                <c:pt idx="12">
                  <c:v>40786</c:v>
                </c:pt>
              </c:numCache>
            </c:numRef>
          </c:xVal>
          <c:yVal>
            <c:numRef>
              <c:f>Saldo!$C$5:$O$5</c:f>
              <c:numCache>
                <c:formatCode>#,##0.00</c:formatCode>
                <c:ptCount val="13"/>
                <c:pt idx="0">
                  <c:v>29619.719999999998</c:v>
                </c:pt>
                <c:pt idx="1">
                  <c:v>31138.569999999996</c:v>
                </c:pt>
                <c:pt idx="2">
                  <c:v>30529.739999999987</c:v>
                </c:pt>
                <c:pt idx="3">
                  <c:v>27767.459999999992</c:v>
                </c:pt>
                <c:pt idx="4">
                  <c:v>31060.05000000001</c:v>
                </c:pt>
                <c:pt idx="5">
                  <c:v>29753.090000000029</c:v>
                </c:pt>
                <c:pt idx="6">
                  <c:v>31936.350000000031</c:v>
                </c:pt>
                <c:pt idx="7">
                  <c:v>28051.12000000005</c:v>
                </c:pt>
                <c:pt idx="8">
                  <c:v>31065.000000000062</c:v>
                </c:pt>
                <c:pt idx="9">
                  <c:v>11175.810000000061</c:v>
                </c:pt>
                <c:pt idx="10">
                  <c:v>8761.2000000000608</c:v>
                </c:pt>
                <c:pt idx="11">
                  <c:v>7976.00000000006</c:v>
                </c:pt>
                <c:pt idx="12">
                  <c:v>7149.7200000000594</c:v>
                </c:pt>
              </c:numCache>
            </c:numRef>
          </c:yVal>
        </c:ser>
        <c:axId val="123849728"/>
        <c:axId val="123732736"/>
      </c:scatterChart>
      <c:valAx>
        <c:axId val="123849728"/>
        <c:scaling>
          <c:orientation val="minMax"/>
          <c:max val="40800"/>
          <c:min val="40410"/>
        </c:scaling>
        <c:axPos val="b"/>
        <c:majorGridlines/>
        <c:numFmt formatCode="dd\-mm\-yy;@" sourceLinked="1"/>
        <c:minorTickMark val="in"/>
        <c:tickLblPos val="nextTo"/>
        <c:crossAx val="123732736"/>
        <c:crosses val="autoZero"/>
        <c:crossBetween val="midCat"/>
      </c:valAx>
      <c:valAx>
        <c:axId val="123732736"/>
        <c:scaling>
          <c:orientation val="minMax"/>
        </c:scaling>
        <c:axPos val="l"/>
        <c:majorGridlines/>
        <c:numFmt formatCode="#,##0.00" sourceLinked="1"/>
        <c:tickLblPos val="nextTo"/>
        <c:crossAx val="123849728"/>
        <c:crosses val="autoZero"/>
        <c:crossBetween val="midCat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emf"/><Relationship Id="rId671" Type="http://schemas.openxmlformats.org/officeDocument/2006/relationships/image" Target="../media/image672.emf"/><Relationship Id="rId769" Type="http://schemas.openxmlformats.org/officeDocument/2006/relationships/image" Target="../media/image770.emf"/><Relationship Id="rId21" Type="http://schemas.openxmlformats.org/officeDocument/2006/relationships/image" Target="../media/image22.emf"/><Relationship Id="rId324" Type="http://schemas.openxmlformats.org/officeDocument/2006/relationships/image" Target="../media/image325.emf"/><Relationship Id="rId531" Type="http://schemas.openxmlformats.org/officeDocument/2006/relationships/image" Target="../media/image532.emf"/><Relationship Id="rId629" Type="http://schemas.openxmlformats.org/officeDocument/2006/relationships/image" Target="../media/image630.emf"/><Relationship Id="rId170" Type="http://schemas.openxmlformats.org/officeDocument/2006/relationships/image" Target="../media/image171.emf"/><Relationship Id="rId226" Type="http://schemas.openxmlformats.org/officeDocument/2006/relationships/image" Target="../media/image227.emf"/><Relationship Id="rId433" Type="http://schemas.openxmlformats.org/officeDocument/2006/relationships/image" Target="../media/image434.emf"/><Relationship Id="rId268" Type="http://schemas.openxmlformats.org/officeDocument/2006/relationships/image" Target="../media/image269.emf"/><Relationship Id="rId475" Type="http://schemas.openxmlformats.org/officeDocument/2006/relationships/image" Target="../media/image476.emf"/><Relationship Id="rId640" Type="http://schemas.openxmlformats.org/officeDocument/2006/relationships/image" Target="../media/image641.emf"/><Relationship Id="rId682" Type="http://schemas.openxmlformats.org/officeDocument/2006/relationships/image" Target="../media/image683.emf"/><Relationship Id="rId738" Type="http://schemas.openxmlformats.org/officeDocument/2006/relationships/image" Target="../media/image739.emf"/><Relationship Id="rId32" Type="http://schemas.openxmlformats.org/officeDocument/2006/relationships/image" Target="../media/image33.emf"/><Relationship Id="rId74" Type="http://schemas.openxmlformats.org/officeDocument/2006/relationships/image" Target="../media/image75.emf"/><Relationship Id="rId128" Type="http://schemas.openxmlformats.org/officeDocument/2006/relationships/image" Target="../media/image129.emf"/><Relationship Id="rId335" Type="http://schemas.openxmlformats.org/officeDocument/2006/relationships/image" Target="../media/image336.emf"/><Relationship Id="rId377" Type="http://schemas.openxmlformats.org/officeDocument/2006/relationships/image" Target="../media/image378.emf"/><Relationship Id="rId500" Type="http://schemas.openxmlformats.org/officeDocument/2006/relationships/image" Target="../media/image501.emf"/><Relationship Id="rId542" Type="http://schemas.openxmlformats.org/officeDocument/2006/relationships/image" Target="../media/image543.emf"/><Relationship Id="rId584" Type="http://schemas.openxmlformats.org/officeDocument/2006/relationships/image" Target="../media/image585.emf"/><Relationship Id="rId5" Type="http://schemas.openxmlformats.org/officeDocument/2006/relationships/image" Target="../media/image6.emf"/><Relationship Id="rId181" Type="http://schemas.openxmlformats.org/officeDocument/2006/relationships/image" Target="../media/image182.emf"/><Relationship Id="rId237" Type="http://schemas.openxmlformats.org/officeDocument/2006/relationships/image" Target="../media/image238.emf"/><Relationship Id="rId402" Type="http://schemas.openxmlformats.org/officeDocument/2006/relationships/image" Target="../media/image403.emf"/><Relationship Id="rId279" Type="http://schemas.openxmlformats.org/officeDocument/2006/relationships/image" Target="../media/image280.emf"/><Relationship Id="rId444" Type="http://schemas.openxmlformats.org/officeDocument/2006/relationships/image" Target="../media/image445.emf"/><Relationship Id="rId486" Type="http://schemas.openxmlformats.org/officeDocument/2006/relationships/image" Target="../media/image487.emf"/><Relationship Id="rId651" Type="http://schemas.openxmlformats.org/officeDocument/2006/relationships/image" Target="../media/image652.emf"/><Relationship Id="rId693" Type="http://schemas.openxmlformats.org/officeDocument/2006/relationships/image" Target="../media/image694.emf"/><Relationship Id="rId707" Type="http://schemas.openxmlformats.org/officeDocument/2006/relationships/image" Target="../media/image708.emf"/><Relationship Id="rId749" Type="http://schemas.openxmlformats.org/officeDocument/2006/relationships/image" Target="../media/image750.emf"/><Relationship Id="rId43" Type="http://schemas.openxmlformats.org/officeDocument/2006/relationships/image" Target="../media/image44.emf"/><Relationship Id="rId139" Type="http://schemas.openxmlformats.org/officeDocument/2006/relationships/image" Target="../media/image140.emf"/><Relationship Id="rId290" Type="http://schemas.openxmlformats.org/officeDocument/2006/relationships/image" Target="../media/image291.emf"/><Relationship Id="rId304" Type="http://schemas.openxmlformats.org/officeDocument/2006/relationships/image" Target="../media/image305.emf"/><Relationship Id="rId346" Type="http://schemas.openxmlformats.org/officeDocument/2006/relationships/image" Target="../media/image347.emf"/><Relationship Id="rId388" Type="http://schemas.openxmlformats.org/officeDocument/2006/relationships/image" Target="../media/image389.emf"/><Relationship Id="rId511" Type="http://schemas.openxmlformats.org/officeDocument/2006/relationships/image" Target="../media/image512.emf"/><Relationship Id="rId553" Type="http://schemas.openxmlformats.org/officeDocument/2006/relationships/image" Target="../media/image554.emf"/><Relationship Id="rId609" Type="http://schemas.openxmlformats.org/officeDocument/2006/relationships/image" Target="../media/image610.emf"/><Relationship Id="rId760" Type="http://schemas.openxmlformats.org/officeDocument/2006/relationships/image" Target="../media/image761.emf"/><Relationship Id="rId85" Type="http://schemas.openxmlformats.org/officeDocument/2006/relationships/image" Target="../media/image86.emf"/><Relationship Id="rId150" Type="http://schemas.openxmlformats.org/officeDocument/2006/relationships/image" Target="../media/image151.emf"/><Relationship Id="rId192" Type="http://schemas.openxmlformats.org/officeDocument/2006/relationships/image" Target="../media/image193.emf"/><Relationship Id="rId206" Type="http://schemas.openxmlformats.org/officeDocument/2006/relationships/image" Target="../media/image207.emf"/><Relationship Id="rId413" Type="http://schemas.openxmlformats.org/officeDocument/2006/relationships/image" Target="../media/image414.emf"/><Relationship Id="rId595" Type="http://schemas.openxmlformats.org/officeDocument/2006/relationships/image" Target="../media/image596.emf"/><Relationship Id="rId248" Type="http://schemas.openxmlformats.org/officeDocument/2006/relationships/image" Target="../media/image249.emf"/><Relationship Id="rId455" Type="http://schemas.openxmlformats.org/officeDocument/2006/relationships/image" Target="../media/image456.emf"/><Relationship Id="rId497" Type="http://schemas.openxmlformats.org/officeDocument/2006/relationships/image" Target="../media/image498.emf"/><Relationship Id="rId620" Type="http://schemas.openxmlformats.org/officeDocument/2006/relationships/image" Target="../media/image621.emf"/><Relationship Id="rId662" Type="http://schemas.openxmlformats.org/officeDocument/2006/relationships/image" Target="../media/image663.emf"/><Relationship Id="rId718" Type="http://schemas.openxmlformats.org/officeDocument/2006/relationships/image" Target="../media/image719.emf"/><Relationship Id="rId12" Type="http://schemas.openxmlformats.org/officeDocument/2006/relationships/image" Target="../media/image13.emf"/><Relationship Id="rId108" Type="http://schemas.openxmlformats.org/officeDocument/2006/relationships/image" Target="../media/image109.emf"/><Relationship Id="rId315" Type="http://schemas.openxmlformats.org/officeDocument/2006/relationships/image" Target="../media/image316.emf"/><Relationship Id="rId357" Type="http://schemas.openxmlformats.org/officeDocument/2006/relationships/image" Target="../media/image358.emf"/><Relationship Id="rId522" Type="http://schemas.openxmlformats.org/officeDocument/2006/relationships/image" Target="../media/image523.emf"/><Relationship Id="rId54" Type="http://schemas.openxmlformats.org/officeDocument/2006/relationships/image" Target="../media/image55.emf"/><Relationship Id="rId96" Type="http://schemas.openxmlformats.org/officeDocument/2006/relationships/image" Target="../media/image97.emf"/><Relationship Id="rId161" Type="http://schemas.openxmlformats.org/officeDocument/2006/relationships/image" Target="../media/image162.emf"/><Relationship Id="rId217" Type="http://schemas.openxmlformats.org/officeDocument/2006/relationships/image" Target="../media/image218.emf"/><Relationship Id="rId399" Type="http://schemas.openxmlformats.org/officeDocument/2006/relationships/image" Target="../media/image400.emf"/><Relationship Id="rId564" Type="http://schemas.openxmlformats.org/officeDocument/2006/relationships/image" Target="../media/image565.emf"/><Relationship Id="rId771" Type="http://schemas.openxmlformats.org/officeDocument/2006/relationships/image" Target="../media/image772.emf"/><Relationship Id="rId259" Type="http://schemas.openxmlformats.org/officeDocument/2006/relationships/image" Target="../media/image260.emf"/><Relationship Id="rId424" Type="http://schemas.openxmlformats.org/officeDocument/2006/relationships/image" Target="../media/image425.emf"/><Relationship Id="rId466" Type="http://schemas.openxmlformats.org/officeDocument/2006/relationships/image" Target="../media/image467.emf"/><Relationship Id="rId631" Type="http://schemas.openxmlformats.org/officeDocument/2006/relationships/image" Target="../media/image632.emf"/><Relationship Id="rId673" Type="http://schemas.openxmlformats.org/officeDocument/2006/relationships/image" Target="../media/image674.emf"/><Relationship Id="rId729" Type="http://schemas.openxmlformats.org/officeDocument/2006/relationships/image" Target="../media/image730.emf"/><Relationship Id="rId23" Type="http://schemas.openxmlformats.org/officeDocument/2006/relationships/image" Target="../media/image24.emf"/><Relationship Id="rId119" Type="http://schemas.openxmlformats.org/officeDocument/2006/relationships/image" Target="../media/image120.emf"/><Relationship Id="rId270" Type="http://schemas.openxmlformats.org/officeDocument/2006/relationships/image" Target="../media/image271.emf"/><Relationship Id="rId326" Type="http://schemas.openxmlformats.org/officeDocument/2006/relationships/image" Target="../media/image327.emf"/><Relationship Id="rId533" Type="http://schemas.openxmlformats.org/officeDocument/2006/relationships/image" Target="../media/image534.emf"/><Relationship Id="rId65" Type="http://schemas.openxmlformats.org/officeDocument/2006/relationships/image" Target="../media/image66.emf"/><Relationship Id="rId130" Type="http://schemas.openxmlformats.org/officeDocument/2006/relationships/image" Target="../media/image131.emf"/><Relationship Id="rId368" Type="http://schemas.openxmlformats.org/officeDocument/2006/relationships/image" Target="../media/image369.emf"/><Relationship Id="rId575" Type="http://schemas.openxmlformats.org/officeDocument/2006/relationships/image" Target="../media/image576.emf"/><Relationship Id="rId740" Type="http://schemas.openxmlformats.org/officeDocument/2006/relationships/image" Target="../media/image741.emf"/><Relationship Id="rId172" Type="http://schemas.openxmlformats.org/officeDocument/2006/relationships/image" Target="../media/image173.emf"/><Relationship Id="rId228" Type="http://schemas.openxmlformats.org/officeDocument/2006/relationships/image" Target="../media/image229.emf"/><Relationship Id="rId435" Type="http://schemas.openxmlformats.org/officeDocument/2006/relationships/image" Target="../media/image436.emf"/><Relationship Id="rId477" Type="http://schemas.openxmlformats.org/officeDocument/2006/relationships/image" Target="../media/image478.emf"/><Relationship Id="rId600" Type="http://schemas.openxmlformats.org/officeDocument/2006/relationships/image" Target="../media/image601.emf"/><Relationship Id="rId642" Type="http://schemas.openxmlformats.org/officeDocument/2006/relationships/image" Target="../media/image643.emf"/><Relationship Id="rId684" Type="http://schemas.openxmlformats.org/officeDocument/2006/relationships/image" Target="../media/image685.emf"/><Relationship Id="rId281" Type="http://schemas.openxmlformats.org/officeDocument/2006/relationships/image" Target="../media/image282.emf"/><Relationship Id="rId337" Type="http://schemas.openxmlformats.org/officeDocument/2006/relationships/image" Target="../media/image338.emf"/><Relationship Id="rId502" Type="http://schemas.openxmlformats.org/officeDocument/2006/relationships/image" Target="../media/image503.emf"/><Relationship Id="rId34" Type="http://schemas.openxmlformats.org/officeDocument/2006/relationships/image" Target="../media/image35.emf"/><Relationship Id="rId76" Type="http://schemas.openxmlformats.org/officeDocument/2006/relationships/image" Target="../media/image77.emf"/><Relationship Id="rId141" Type="http://schemas.openxmlformats.org/officeDocument/2006/relationships/image" Target="../media/image142.emf"/><Relationship Id="rId379" Type="http://schemas.openxmlformats.org/officeDocument/2006/relationships/image" Target="../media/image380.emf"/><Relationship Id="rId544" Type="http://schemas.openxmlformats.org/officeDocument/2006/relationships/image" Target="../media/image545.emf"/><Relationship Id="rId586" Type="http://schemas.openxmlformats.org/officeDocument/2006/relationships/image" Target="../media/image587.emf"/><Relationship Id="rId751" Type="http://schemas.openxmlformats.org/officeDocument/2006/relationships/image" Target="../media/image752.emf"/><Relationship Id="rId7" Type="http://schemas.openxmlformats.org/officeDocument/2006/relationships/image" Target="../media/image8.emf"/><Relationship Id="rId183" Type="http://schemas.openxmlformats.org/officeDocument/2006/relationships/image" Target="../media/image184.emf"/><Relationship Id="rId239" Type="http://schemas.openxmlformats.org/officeDocument/2006/relationships/image" Target="../media/image240.emf"/><Relationship Id="rId390" Type="http://schemas.openxmlformats.org/officeDocument/2006/relationships/image" Target="../media/image391.emf"/><Relationship Id="rId404" Type="http://schemas.openxmlformats.org/officeDocument/2006/relationships/image" Target="../media/image405.emf"/><Relationship Id="rId446" Type="http://schemas.openxmlformats.org/officeDocument/2006/relationships/image" Target="../media/image447.emf"/><Relationship Id="rId611" Type="http://schemas.openxmlformats.org/officeDocument/2006/relationships/image" Target="../media/image612.emf"/><Relationship Id="rId653" Type="http://schemas.openxmlformats.org/officeDocument/2006/relationships/image" Target="../media/image654.emf"/><Relationship Id="rId250" Type="http://schemas.openxmlformats.org/officeDocument/2006/relationships/image" Target="../media/image251.emf"/><Relationship Id="rId292" Type="http://schemas.openxmlformats.org/officeDocument/2006/relationships/image" Target="../media/image293.emf"/><Relationship Id="rId306" Type="http://schemas.openxmlformats.org/officeDocument/2006/relationships/image" Target="../media/image307.emf"/><Relationship Id="rId488" Type="http://schemas.openxmlformats.org/officeDocument/2006/relationships/image" Target="../media/image489.emf"/><Relationship Id="rId695" Type="http://schemas.openxmlformats.org/officeDocument/2006/relationships/image" Target="../media/image696.emf"/><Relationship Id="rId709" Type="http://schemas.openxmlformats.org/officeDocument/2006/relationships/image" Target="../media/image710.emf"/><Relationship Id="rId45" Type="http://schemas.openxmlformats.org/officeDocument/2006/relationships/image" Target="../media/image46.emf"/><Relationship Id="rId87" Type="http://schemas.openxmlformats.org/officeDocument/2006/relationships/image" Target="../media/image88.emf"/><Relationship Id="rId110" Type="http://schemas.openxmlformats.org/officeDocument/2006/relationships/image" Target="../media/image111.emf"/><Relationship Id="rId348" Type="http://schemas.openxmlformats.org/officeDocument/2006/relationships/image" Target="../media/image349.emf"/><Relationship Id="rId513" Type="http://schemas.openxmlformats.org/officeDocument/2006/relationships/image" Target="../media/image514.emf"/><Relationship Id="rId555" Type="http://schemas.openxmlformats.org/officeDocument/2006/relationships/image" Target="../media/image556.emf"/><Relationship Id="rId597" Type="http://schemas.openxmlformats.org/officeDocument/2006/relationships/image" Target="../media/image598.emf"/><Relationship Id="rId720" Type="http://schemas.openxmlformats.org/officeDocument/2006/relationships/image" Target="../media/image721.emf"/><Relationship Id="rId762" Type="http://schemas.openxmlformats.org/officeDocument/2006/relationships/image" Target="../media/image763.emf"/><Relationship Id="rId152" Type="http://schemas.openxmlformats.org/officeDocument/2006/relationships/image" Target="../media/image153.emf"/><Relationship Id="rId194" Type="http://schemas.openxmlformats.org/officeDocument/2006/relationships/image" Target="../media/image195.emf"/><Relationship Id="rId208" Type="http://schemas.openxmlformats.org/officeDocument/2006/relationships/image" Target="../media/image209.emf"/><Relationship Id="rId415" Type="http://schemas.openxmlformats.org/officeDocument/2006/relationships/image" Target="../media/image416.emf"/><Relationship Id="rId457" Type="http://schemas.openxmlformats.org/officeDocument/2006/relationships/image" Target="../media/image458.emf"/><Relationship Id="rId622" Type="http://schemas.openxmlformats.org/officeDocument/2006/relationships/image" Target="../media/image623.emf"/><Relationship Id="rId261" Type="http://schemas.openxmlformats.org/officeDocument/2006/relationships/image" Target="../media/image262.emf"/><Relationship Id="rId499" Type="http://schemas.openxmlformats.org/officeDocument/2006/relationships/image" Target="../media/image500.emf"/><Relationship Id="rId664" Type="http://schemas.openxmlformats.org/officeDocument/2006/relationships/image" Target="../media/image665.emf"/><Relationship Id="rId14" Type="http://schemas.openxmlformats.org/officeDocument/2006/relationships/image" Target="../media/image15.emf"/><Relationship Id="rId56" Type="http://schemas.openxmlformats.org/officeDocument/2006/relationships/image" Target="../media/image57.emf"/><Relationship Id="rId317" Type="http://schemas.openxmlformats.org/officeDocument/2006/relationships/image" Target="../media/image318.emf"/><Relationship Id="rId359" Type="http://schemas.openxmlformats.org/officeDocument/2006/relationships/image" Target="../media/image360.emf"/><Relationship Id="rId524" Type="http://schemas.openxmlformats.org/officeDocument/2006/relationships/image" Target="../media/image525.emf"/><Relationship Id="rId566" Type="http://schemas.openxmlformats.org/officeDocument/2006/relationships/image" Target="../media/image567.emf"/><Relationship Id="rId731" Type="http://schemas.openxmlformats.org/officeDocument/2006/relationships/image" Target="../media/image732.emf"/><Relationship Id="rId773" Type="http://schemas.openxmlformats.org/officeDocument/2006/relationships/image" Target="../media/image774.emf"/><Relationship Id="rId98" Type="http://schemas.openxmlformats.org/officeDocument/2006/relationships/image" Target="../media/image99.emf"/><Relationship Id="rId121" Type="http://schemas.openxmlformats.org/officeDocument/2006/relationships/image" Target="../media/image122.emf"/><Relationship Id="rId163" Type="http://schemas.openxmlformats.org/officeDocument/2006/relationships/image" Target="../media/image164.emf"/><Relationship Id="rId219" Type="http://schemas.openxmlformats.org/officeDocument/2006/relationships/image" Target="../media/image220.emf"/><Relationship Id="rId370" Type="http://schemas.openxmlformats.org/officeDocument/2006/relationships/image" Target="../media/image371.emf"/><Relationship Id="rId426" Type="http://schemas.openxmlformats.org/officeDocument/2006/relationships/image" Target="../media/image427.emf"/><Relationship Id="rId633" Type="http://schemas.openxmlformats.org/officeDocument/2006/relationships/image" Target="../media/image634.emf"/><Relationship Id="rId230" Type="http://schemas.openxmlformats.org/officeDocument/2006/relationships/image" Target="../media/image231.emf"/><Relationship Id="rId468" Type="http://schemas.openxmlformats.org/officeDocument/2006/relationships/image" Target="../media/image469.emf"/><Relationship Id="rId675" Type="http://schemas.openxmlformats.org/officeDocument/2006/relationships/image" Target="../media/image676.emf"/><Relationship Id="rId25" Type="http://schemas.openxmlformats.org/officeDocument/2006/relationships/image" Target="../media/image26.emf"/><Relationship Id="rId67" Type="http://schemas.openxmlformats.org/officeDocument/2006/relationships/image" Target="../media/image68.emf"/><Relationship Id="rId272" Type="http://schemas.openxmlformats.org/officeDocument/2006/relationships/image" Target="../media/image273.emf"/><Relationship Id="rId328" Type="http://schemas.openxmlformats.org/officeDocument/2006/relationships/image" Target="../media/image329.emf"/><Relationship Id="rId535" Type="http://schemas.openxmlformats.org/officeDocument/2006/relationships/image" Target="../media/image536.emf"/><Relationship Id="rId577" Type="http://schemas.openxmlformats.org/officeDocument/2006/relationships/image" Target="../media/image578.emf"/><Relationship Id="rId700" Type="http://schemas.openxmlformats.org/officeDocument/2006/relationships/image" Target="../media/image701.emf"/><Relationship Id="rId742" Type="http://schemas.openxmlformats.org/officeDocument/2006/relationships/image" Target="../media/image743.emf"/><Relationship Id="rId132" Type="http://schemas.openxmlformats.org/officeDocument/2006/relationships/image" Target="../media/image133.emf"/><Relationship Id="rId174" Type="http://schemas.openxmlformats.org/officeDocument/2006/relationships/image" Target="../media/image175.emf"/><Relationship Id="rId381" Type="http://schemas.openxmlformats.org/officeDocument/2006/relationships/image" Target="../media/image382.emf"/><Relationship Id="rId602" Type="http://schemas.openxmlformats.org/officeDocument/2006/relationships/image" Target="../media/image603.emf"/><Relationship Id="rId241" Type="http://schemas.openxmlformats.org/officeDocument/2006/relationships/image" Target="../media/image242.emf"/><Relationship Id="rId437" Type="http://schemas.openxmlformats.org/officeDocument/2006/relationships/image" Target="../media/image438.emf"/><Relationship Id="rId479" Type="http://schemas.openxmlformats.org/officeDocument/2006/relationships/image" Target="../media/image480.emf"/><Relationship Id="rId644" Type="http://schemas.openxmlformats.org/officeDocument/2006/relationships/image" Target="../media/image645.emf"/><Relationship Id="rId686" Type="http://schemas.openxmlformats.org/officeDocument/2006/relationships/image" Target="../media/image687.emf"/><Relationship Id="rId36" Type="http://schemas.openxmlformats.org/officeDocument/2006/relationships/image" Target="../media/image37.emf"/><Relationship Id="rId283" Type="http://schemas.openxmlformats.org/officeDocument/2006/relationships/image" Target="../media/image284.emf"/><Relationship Id="rId339" Type="http://schemas.openxmlformats.org/officeDocument/2006/relationships/image" Target="../media/image340.emf"/><Relationship Id="rId490" Type="http://schemas.openxmlformats.org/officeDocument/2006/relationships/image" Target="../media/image491.emf"/><Relationship Id="rId504" Type="http://schemas.openxmlformats.org/officeDocument/2006/relationships/image" Target="../media/image505.emf"/><Relationship Id="rId546" Type="http://schemas.openxmlformats.org/officeDocument/2006/relationships/image" Target="../media/image547.emf"/><Relationship Id="rId711" Type="http://schemas.openxmlformats.org/officeDocument/2006/relationships/image" Target="../media/image712.emf"/><Relationship Id="rId753" Type="http://schemas.openxmlformats.org/officeDocument/2006/relationships/image" Target="../media/image754.emf"/><Relationship Id="rId78" Type="http://schemas.openxmlformats.org/officeDocument/2006/relationships/image" Target="../media/image79.emf"/><Relationship Id="rId101" Type="http://schemas.openxmlformats.org/officeDocument/2006/relationships/image" Target="../media/image102.emf"/><Relationship Id="rId143" Type="http://schemas.openxmlformats.org/officeDocument/2006/relationships/image" Target="../media/image144.emf"/><Relationship Id="rId185" Type="http://schemas.openxmlformats.org/officeDocument/2006/relationships/image" Target="../media/image186.emf"/><Relationship Id="rId350" Type="http://schemas.openxmlformats.org/officeDocument/2006/relationships/image" Target="../media/image351.emf"/><Relationship Id="rId406" Type="http://schemas.openxmlformats.org/officeDocument/2006/relationships/image" Target="../media/image407.emf"/><Relationship Id="rId588" Type="http://schemas.openxmlformats.org/officeDocument/2006/relationships/image" Target="../media/image589.emf"/><Relationship Id="rId9" Type="http://schemas.openxmlformats.org/officeDocument/2006/relationships/image" Target="../media/image10.emf"/><Relationship Id="rId210" Type="http://schemas.openxmlformats.org/officeDocument/2006/relationships/image" Target="../media/image211.emf"/><Relationship Id="rId392" Type="http://schemas.openxmlformats.org/officeDocument/2006/relationships/image" Target="../media/image393.emf"/><Relationship Id="rId448" Type="http://schemas.openxmlformats.org/officeDocument/2006/relationships/image" Target="../media/image449.emf"/><Relationship Id="rId613" Type="http://schemas.openxmlformats.org/officeDocument/2006/relationships/image" Target="../media/image614.emf"/><Relationship Id="rId655" Type="http://schemas.openxmlformats.org/officeDocument/2006/relationships/image" Target="../media/image656.emf"/><Relationship Id="rId697" Type="http://schemas.openxmlformats.org/officeDocument/2006/relationships/image" Target="../media/image698.emf"/><Relationship Id="rId252" Type="http://schemas.openxmlformats.org/officeDocument/2006/relationships/image" Target="../media/image253.emf"/><Relationship Id="rId294" Type="http://schemas.openxmlformats.org/officeDocument/2006/relationships/image" Target="../media/image295.emf"/><Relationship Id="rId308" Type="http://schemas.openxmlformats.org/officeDocument/2006/relationships/image" Target="../media/image309.emf"/><Relationship Id="rId515" Type="http://schemas.openxmlformats.org/officeDocument/2006/relationships/image" Target="../media/image516.emf"/><Relationship Id="rId722" Type="http://schemas.openxmlformats.org/officeDocument/2006/relationships/image" Target="../media/image723.emf"/><Relationship Id="rId47" Type="http://schemas.openxmlformats.org/officeDocument/2006/relationships/image" Target="../media/image48.emf"/><Relationship Id="rId89" Type="http://schemas.openxmlformats.org/officeDocument/2006/relationships/image" Target="../media/image90.emf"/><Relationship Id="rId112" Type="http://schemas.openxmlformats.org/officeDocument/2006/relationships/image" Target="../media/image113.emf"/><Relationship Id="rId154" Type="http://schemas.openxmlformats.org/officeDocument/2006/relationships/image" Target="../media/image155.emf"/><Relationship Id="rId361" Type="http://schemas.openxmlformats.org/officeDocument/2006/relationships/image" Target="../media/image362.emf"/><Relationship Id="rId557" Type="http://schemas.openxmlformats.org/officeDocument/2006/relationships/image" Target="../media/image558.emf"/><Relationship Id="rId599" Type="http://schemas.openxmlformats.org/officeDocument/2006/relationships/image" Target="../media/image600.emf"/><Relationship Id="rId764" Type="http://schemas.openxmlformats.org/officeDocument/2006/relationships/image" Target="../media/image765.emf"/><Relationship Id="rId196" Type="http://schemas.openxmlformats.org/officeDocument/2006/relationships/image" Target="../media/image197.emf"/><Relationship Id="rId417" Type="http://schemas.openxmlformats.org/officeDocument/2006/relationships/image" Target="../media/image418.emf"/><Relationship Id="rId459" Type="http://schemas.openxmlformats.org/officeDocument/2006/relationships/image" Target="../media/image460.emf"/><Relationship Id="rId624" Type="http://schemas.openxmlformats.org/officeDocument/2006/relationships/image" Target="../media/image625.emf"/><Relationship Id="rId666" Type="http://schemas.openxmlformats.org/officeDocument/2006/relationships/image" Target="../media/image667.emf"/><Relationship Id="rId16" Type="http://schemas.openxmlformats.org/officeDocument/2006/relationships/image" Target="../media/image17.emf"/><Relationship Id="rId221" Type="http://schemas.openxmlformats.org/officeDocument/2006/relationships/image" Target="../media/image222.emf"/><Relationship Id="rId263" Type="http://schemas.openxmlformats.org/officeDocument/2006/relationships/image" Target="../media/image264.emf"/><Relationship Id="rId319" Type="http://schemas.openxmlformats.org/officeDocument/2006/relationships/image" Target="../media/image320.emf"/><Relationship Id="rId470" Type="http://schemas.openxmlformats.org/officeDocument/2006/relationships/image" Target="../media/image471.emf"/><Relationship Id="rId526" Type="http://schemas.openxmlformats.org/officeDocument/2006/relationships/image" Target="../media/image527.emf"/><Relationship Id="rId58" Type="http://schemas.openxmlformats.org/officeDocument/2006/relationships/image" Target="../media/image59.emf"/><Relationship Id="rId123" Type="http://schemas.openxmlformats.org/officeDocument/2006/relationships/image" Target="../media/image124.emf"/><Relationship Id="rId330" Type="http://schemas.openxmlformats.org/officeDocument/2006/relationships/image" Target="../media/image331.emf"/><Relationship Id="rId568" Type="http://schemas.openxmlformats.org/officeDocument/2006/relationships/image" Target="../media/image569.emf"/><Relationship Id="rId733" Type="http://schemas.openxmlformats.org/officeDocument/2006/relationships/image" Target="../media/image734.emf"/><Relationship Id="rId775" Type="http://schemas.openxmlformats.org/officeDocument/2006/relationships/image" Target="../media/image776.emf"/><Relationship Id="rId165" Type="http://schemas.openxmlformats.org/officeDocument/2006/relationships/image" Target="../media/image166.emf"/><Relationship Id="rId372" Type="http://schemas.openxmlformats.org/officeDocument/2006/relationships/image" Target="../media/image373.emf"/><Relationship Id="rId428" Type="http://schemas.openxmlformats.org/officeDocument/2006/relationships/image" Target="../media/image429.emf"/><Relationship Id="rId635" Type="http://schemas.openxmlformats.org/officeDocument/2006/relationships/image" Target="../media/image636.emf"/><Relationship Id="rId677" Type="http://schemas.openxmlformats.org/officeDocument/2006/relationships/image" Target="../media/image678.emf"/><Relationship Id="rId232" Type="http://schemas.openxmlformats.org/officeDocument/2006/relationships/image" Target="../media/image233.emf"/><Relationship Id="rId274" Type="http://schemas.openxmlformats.org/officeDocument/2006/relationships/image" Target="../media/image275.emf"/><Relationship Id="rId481" Type="http://schemas.openxmlformats.org/officeDocument/2006/relationships/image" Target="../media/image482.emf"/><Relationship Id="rId702" Type="http://schemas.openxmlformats.org/officeDocument/2006/relationships/image" Target="../media/image703.emf"/><Relationship Id="rId27" Type="http://schemas.openxmlformats.org/officeDocument/2006/relationships/image" Target="../media/image28.emf"/><Relationship Id="rId69" Type="http://schemas.openxmlformats.org/officeDocument/2006/relationships/image" Target="../media/image70.emf"/><Relationship Id="rId134" Type="http://schemas.openxmlformats.org/officeDocument/2006/relationships/image" Target="../media/image135.emf"/><Relationship Id="rId537" Type="http://schemas.openxmlformats.org/officeDocument/2006/relationships/image" Target="../media/image538.emf"/><Relationship Id="rId579" Type="http://schemas.openxmlformats.org/officeDocument/2006/relationships/image" Target="../media/image580.emf"/><Relationship Id="rId744" Type="http://schemas.openxmlformats.org/officeDocument/2006/relationships/image" Target="../media/image745.emf"/><Relationship Id="rId80" Type="http://schemas.openxmlformats.org/officeDocument/2006/relationships/image" Target="../media/image81.emf"/><Relationship Id="rId176" Type="http://schemas.openxmlformats.org/officeDocument/2006/relationships/image" Target="../media/image177.emf"/><Relationship Id="rId341" Type="http://schemas.openxmlformats.org/officeDocument/2006/relationships/image" Target="../media/image342.emf"/><Relationship Id="rId383" Type="http://schemas.openxmlformats.org/officeDocument/2006/relationships/image" Target="../media/image384.emf"/><Relationship Id="rId439" Type="http://schemas.openxmlformats.org/officeDocument/2006/relationships/image" Target="../media/image440.emf"/><Relationship Id="rId590" Type="http://schemas.openxmlformats.org/officeDocument/2006/relationships/image" Target="../media/image591.emf"/><Relationship Id="rId604" Type="http://schemas.openxmlformats.org/officeDocument/2006/relationships/image" Target="../media/image605.emf"/><Relationship Id="rId646" Type="http://schemas.openxmlformats.org/officeDocument/2006/relationships/image" Target="../media/image647.emf"/><Relationship Id="rId201" Type="http://schemas.openxmlformats.org/officeDocument/2006/relationships/image" Target="../media/image202.emf"/><Relationship Id="rId243" Type="http://schemas.openxmlformats.org/officeDocument/2006/relationships/image" Target="../media/image244.emf"/><Relationship Id="rId285" Type="http://schemas.openxmlformats.org/officeDocument/2006/relationships/image" Target="../media/image286.emf"/><Relationship Id="rId450" Type="http://schemas.openxmlformats.org/officeDocument/2006/relationships/image" Target="../media/image451.emf"/><Relationship Id="rId506" Type="http://schemas.openxmlformats.org/officeDocument/2006/relationships/image" Target="../media/image507.emf"/><Relationship Id="rId688" Type="http://schemas.openxmlformats.org/officeDocument/2006/relationships/image" Target="../media/image689.emf"/><Relationship Id="rId38" Type="http://schemas.openxmlformats.org/officeDocument/2006/relationships/image" Target="../media/image39.emf"/><Relationship Id="rId103" Type="http://schemas.openxmlformats.org/officeDocument/2006/relationships/image" Target="../media/image104.emf"/><Relationship Id="rId310" Type="http://schemas.openxmlformats.org/officeDocument/2006/relationships/image" Target="../media/image311.emf"/><Relationship Id="rId492" Type="http://schemas.openxmlformats.org/officeDocument/2006/relationships/image" Target="../media/image493.emf"/><Relationship Id="rId548" Type="http://schemas.openxmlformats.org/officeDocument/2006/relationships/image" Target="../media/image549.emf"/><Relationship Id="rId713" Type="http://schemas.openxmlformats.org/officeDocument/2006/relationships/image" Target="../media/image714.emf"/><Relationship Id="rId755" Type="http://schemas.openxmlformats.org/officeDocument/2006/relationships/image" Target="../media/image756.emf"/><Relationship Id="rId91" Type="http://schemas.openxmlformats.org/officeDocument/2006/relationships/image" Target="../media/image92.emf"/><Relationship Id="rId145" Type="http://schemas.openxmlformats.org/officeDocument/2006/relationships/image" Target="../media/image146.emf"/><Relationship Id="rId187" Type="http://schemas.openxmlformats.org/officeDocument/2006/relationships/image" Target="../media/image188.emf"/><Relationship Id="rId352" Type="http://schemas.openxmlformats.org/officeDocument/2006/relationships/image" Target="../media/image353.emf"/><Relationship Id="rId394" Type="http://schemas.openxmlformats.org/officeDocument/2006/relationships/image" Target="../media/image395.emf"/><Relationship Id="rId408" Type="http://schemas.openxmlformats.org/officeDocument/2006/relationships/image" Target="../media/image409.emf"/><Relationship Id="rId615" Type="http://schemas.openxmlformats.org/officeDocument/2006/relationships/image" Target="../media/image616.emf"/><Relationship Id="rId212" Type="http://schemas.openxmlformats.org/officeDocument/2006/relationships/image" Target="../media/image213.emf"/><Relationship Id="rId254" Type="http://schemas.openxmlformats.org/officeDocument/2006/relationships/image" Target="../media/image255.emf"/><Relationship Id="rId657" Type="http://schemas.openxmlformats.org/officeDocument/2006/relationships/image" Target="../media/image658.emf"/><Relationship Id="rId699" Type="http://schemas.openxmlformats.org/officeDocument/2006/relationships/image" Target="../media/image700.emf"/><Relationship Id="rId49" Type="http://schemas.openxmlformats.org/officeDocument/2006/relationships/image" Target="../media/image50.emf"/><Relationship Id="rId114" Type="http://schemas.openxmlformats.org/officeDocument/2006/relationships/image" Target="../media/image115.emf"/><Relationship Id="rId296" Type="http://schemas.openxmlformats.org/officeDocument/2006/relationships/image" Target="../media/image297.emf"/><Relationship Id="rId461" Type="http://schemas.openxmlformats.org/officeDocument/2006/relationships/image" Target="../media/image462.emf"/><Relationship Id="rId517" Type="http://schemas.openxmlformats.org/officeDocument/2006/relationships/image" Target="../media/image518.emf"/><Relationship Id="rId559" Type="http://schemas.openxmlformats.org/officeDocument/2006/relationships/image" Target="../media/image560.emf"/><Relationship Id="rId724" Type="http://schemas.openxmlformats.org/officeDocument/2006/relationships/image" Target="../media/image725.emf"/><Relationship Id="rId766" Type="http://schemas.openxmlformats.org/officeDocument/2006/relationships/image" Target="../media/image767.emf"/><Relationship Id="rId60" Type="http://schemas.openxmlformats.org/officeDocument/2006/relationships/image" Target="../media/image61.emf"/><Relationship Id="rId156" Type="http://schemas.openxmlformats.org/officeDocument/2006/relationships/image" Target="../media/image157.emf"/><Relationship Id="rId198" Type="http://schemas.openxmlformats.org/officeDocument/2006/relationships/image" Target="../media/image199.emf"/><Relationship Id="rId321" Type="http://schemas.openxmlformats.org/officeDocument/2006/relationships/image" Target="../media/image322.emf"/><Relationship Id="rId363" Type="http://schemas.openxmlformats.org/officeDocument/2006/relationships/image" Target="../media/image364.emf"/><Relationship Id="rId419" Type="http://schemas.openxmlformats.org/officeDocument/2006/relationships/image" Target="../media/image420.emf"/><Relationship Id="rId570" Type="http://schemas.openxmlformats.org/officeDocument/2006/relationships/image" Target="../media/image571.emf"/><Relationship Id="rId626" Type="http://schemas.openxmlformats.org/officeDocument/2006/relationships/image" Target="../media/image627.emf"/><Relationship Id="rId223" Type="http://schemas.openxmlformats.org/officeDocument/2006/relationships/image" Target="../media/image224.emf"/><Relationship Id="rId430" Type="http://schemas.openxmlformats.org/officeDocument/2006/relationships/image" Target="../media/image431.emf"/><Relationship Id="rId668" Type="http://schemas.openxmlformats.org/officeDocument/2006/relationships/image" Target="../media/image669.emf"/><Relationship Id="rId18" Type="http://schemas.openxmlformats.org/officeDocument/2006/relationships/image" Target="../media/image19.emf"/><Relationship Id="rId265" Type="http://schemas.openxmlformats.org/officeDocument/2006/relationships/image" Target="../media/image266.emf"/><Relationship Id="rId472" Type="http://schemas.openxmlformats.org/officeDocument/2006/relationships/image" Target="../media/image473.emf"/><Relationship Id="rId528" Type="http://schemas.openxmlformats.org/officeDocument/2006/relationships/image" Target="../media/image529.emf"/><Relationship Id="rId735" Type="http://schemas.openxmlformats.org/officeDocument/2006/relationships/image" Target="../media/image736.emf"/><Relationship Id="rId125" Type="http://schemas.openxmlformats.org/officeDocument/2006/relationships/image" Target="../media/image126.emf"/><Relationship Id="rId167" Type="http://schemas.openxmlformats.org/officeDocument/2006/relationships/image" Target="../media/image168.emf"/><Relationship Id="rId332" Type="http://schemas.openxmlformats.org/officeDocument/2006/relationships/image" Target="../media/image333.emf"/><Relationship Id="rId374" Type="http://schemas.openxmlformats.org/officeDocument/2006/relationships/image" Target="../media/image375.emf"/><Relationship Id="rId581" Type="http://schemas.openxmlformats.org/officeDocument/2006/relationships/image" Target="../media/image582.emf"/><Relationship Id="rId777" Type="http://schemas.openxmlformats.org/officeDocument/2006/relationships/image" Target="../media/image778.emf"/><Relationship Id="rId71" Type="http://schemas.openxmlformats.org/officeDocument/2006/relationships/image" Target="../media/image72.emf"/><Relationship Id="rId234" Type="http://schemas.openxmlformats.org/officeDocument/2006/relationships/image" Target="../media/image235.emf"/><Relationship Id="rId637" Type="http://schemas.openxmlformats.org/officeDocument/2006/relationships/image" Target="../media/image638.emf"/><Relationship Id="rId679" Type="http://schemas.openxmlformats.org/officeDocument/2006/relationships/image" Target="../media/image680.emf"/><Relationship Id="rId2" Type="http://schemas.openxmlformats.org/officeDocument/2006/relationships/image" Target="../media/image3.emf"/><Relationship Id="rId29" Type="http://schemas.openxmlformats.org/officeDocument/2006/relationships/image" Target="../media/image30.emf"/><Relationship Id="rId276" Type="http://schemas.openxmlformats.org/officeDocument/2006/relationships/image" Target="../media/image277.emf"/><Relationship Id="rId441" Type="http://schemas.openxmlformats.org/officeDocument/2006/relationships/image" Target="../media/image442.emf"/><Relationship Id="rId483" Type="http://schemas.openxmlformats.org/officeDocument/2006/relationships/image" Target="../media/image484.emf"/><Relationship Id="rId539" Type="http://schemas.openxmlformats.org/officeDocument/2006/relationships/image" Target="../media/image540.emf"/><Relationship Id="rId690" Type="http://schemas.openxmlformats.org/officeDocument/2006/relationships/image" Target="../media/image691.emf"/><Relationship Id="rId704" Type="http://schemas.openxmlformats.org/officeDocument/2006/relationships/image" Target="../media/image705.emf"/><Relationship Id="rId746" Type="http://schemas.openxmlformats.org/officeDocument/2006/relationships/image" Target="../media/image747.emf"/><Relationship Id="rId40" Type="http://schemas.openxmlformats.org/officeDocument/2006/relationships/image" Target="../media/image41.emf"/><Relationship Id="rId136" Type="http://schemas.openxmlformats.org/officeDocument/2006/relationships/image" Target="../media/image137.emf"/><Relationship Id="rId178" Type="http://schemas.openxmlformats.org/officeDocument/2006/relationships/image" Target="../media/image179.emf"/><Relationship Id="rId301" Type="http://schemas.openxmlformats.org/officeDocument/2006/relationships/image" Target="../media/image302.emf"/><Relationship Id="rId343" Type="http://schemas.openxmlformats.org/officeDocument/2006/relationships/image" Target="../media/image344.emf"/><Relationship Id="rId550" Type="http://schemas.openxmlformats.org/officeDocument/2006/relationships/image" Target="../media/image551.emf"/><Relationship Id="rId82" Type="http://schemas.openxmlformats.org/officeDocument/2006/relationships/image" Target="../media/image83.emf"/><Relationship Id="rId203" Type="http://schemas.openxmlformats.org/officeDocument/2006/relationships/image" Target="../media/image204.emf"/><Relationship Id="rId385" Type="http://schemas.openxmlformats.org/officeDocument/2006/relationships/image" Target="../media/image386.emf"/><Relationship Id="rId592" Type="http://schemas.openxmlformats.org/officeDocument/2006/relationships/image" Target="../media/image593.emf"/><Relationship Id="rId606" Type="http://schemas.openxmlformats.org/officeDocument/2006/relationships/image" Target="../media/image607.emf"/><Relationship Id="rId648" Type="http://schemas.openxmlformats.org/officeDocument/2006/relationships/image" Target="../media/image649.emf"/><Relationship Id="rId245" Type="http://schemas.openxmlformats.org/officeDocument/2006/relationships/image" Target="../media/image246.emf"/><Relationship Id="rId287" Type="http://schemas.openxmlformats.org/officeDocument/2006/relationships/image" Target="../media/image288.emf"/><Relationship Id="rId410" Type="http://schemas.openxmlformats.org/officeDocument/2006/relationships/image" Target="../media/image411.emf"/><Relationship Id="rId452" Type="http://schemas.openxmlformats.org/officeDocument/2006/relationships/image" Target="../media/image453.emf"/><Relationship Id="rId494" Type="http://schemas.openxmlformats.org/officeDocument/2006/relationships/image" Target="../media/image495.emf"/><Relationship Id="rId508" Type="http://schemas.openxmlformats.org/officeDocument/2006/relationships/image" Target="../media/image509.emf"/><Relationship Id="rId715" Type="http://schemas.openxmlformats.org/officeDocument/2006/relationships/image" Target="../media/image716.emf"/><Relationship Id="rId105" Type="http://schemas.openxmlformats.org/officeDocument/2006/relationships/image" Target="../media/image106.emf"/><Relationship Id="rId147" Type="http://schemas.openxmlformats.org/officeDocument/2006/relationships/image" Target="../media/image148.emf"/><Relationship Id="rId312" Type="http://schemas.openxmlformats.org/officeDocument/2006/relationships/image" Target="../media/image313.emf"/><Relationship Id="rId354" Type="http://schemas.openxmlformats.org/officeDocument/2006/relationships/image" Target="../media/image355.emf"/><Relationship Id="rId757" Type="http://schemas.openxmlformats.org/officeDocument/2006/relationships/image" Target="../media/image758.emf"/><Relationship Id="rId51" Type="http://schemas.openxmlformats.org/officeDocument/2006/relationships/image" Target="../media/image52.emf"/><Relationship Id="rId93" Type="http://schemas.openxmlformats.org/officeDocument/2006/relationships/image" Target="../media/image94.emf"/><Relationship Id="rId189" Type="http://schemas.openxmlformats.org/officeDocument/2006/relationships/image" Target="../media/image190.emf"/><Relationship Id="rId396" Type="http://schemas.openxmlformats.org/officeDocument/2006/relationships/image" Target="../media/image397.emf"/><Relationship Id="rId561" Type="http://schemas.openxmlformats.org/officeDocument/2006/relationships/image" Target="../media/image562.emf"/><Relationship Id="rId617" Type="http://schemas.openxmlformats.org/officeDocument/2006/relationships/image" Target="../media/image618.emf"/><Relationship Id="rId659" Type="http://schemas.openxmlformats.org/officeDocument/2006/relationships/image" Target="../media/image660.emf"/><Relationship Id="rId214" Type="http://schemas.openxmlformats.org/officeDocument/2006/relationships/image" Target="../media/image215.emf"/><Relationship Id="rId256" Type="http://schemas.openxmlformats.org/officeDocument/2006/relationships/image" Target="../media/image257.emf"/><Relationship Id="rId298" Type="http://schemas.openxmlformats.org/officeDocument/2006/relationships/image" Target="../media/image299.emf"/><Relationship Id="rId421" Type="http://schemas.openxmlformats.org/officeDocument/2006/relationships/image" Target="../media/image422.emf"/><Relationship Id="rId463" Type="http://schemas.openxmlformats.org/officeDocument/2006/relationships/image" Target="../media/image464.emf"/><Relationship Id="rId519" Type="http://schemas.openxmlformats.org/officeDocument/2006/relationships/image" Target="../media/image520.emf"/><Relationship Id="rId670" Type="http://schemas.openxmlformats.org/officeDocument/2006/relationships/image" Target="../media/image671.emf"/><Relationship Id="rId116" Type="http://schemas.openxmlformats.org/officeDocument/2006/relationships/image" Target="../media/image117.emf"/><Relationship Id="rId158" Type="http://schemas.openxmlformats.org/officeDocument/2006/relationships/image" Target="../media/image159.emf"/><Relationship Id="rId323" Type="http://schemas.openxmlformats.org/officeDocument/2006/relationships/image" Target="../media/image324.emf"/><Relationship Id="rId530" Type="http://schemas.openxmlformats.org/officeDocument/2006/relationships/image" Target="../media/image531.emf"/><Relationship Id="rId726" Type="http://schemas.openxmlformats.org/officeDocument/2006/relationships/image" Target="../media/image727.emf"/><Relationship Id="rId768" Type="http://schemas.openxmlformats.org/officeDocument/2006/relationships/image" Target="../media/image769.emf"/><Relationship Id="rId20" Type="http://schemas.openxmlformats.org/officeDocument/2006/relationships/image" Target="../media/image21.emf"/><Relationship Id="rId62" Type="http://schemas.openxmlformats.org/officeDocument/2006/relationships/image" Target="../media/image63.emf"/><Relationship Id="rId365" Type="http://schemas.openxmlformats.org/officeDocument/2006/relationships/image" Target="../media/image366.emf"/><Relationship Id="rId572" Type="http://schemas.openxmlformats.org/officeDocument/2006/relationships/image" Target="../media/image573.emf"/><Relationship Id="rId628" Type="http://schemas.openxmlformats.org/officeDocument/2006/relationships/image" Target="../media/image629.emf"/><Relationship Id="rId225" Type="http://schemas.openxmlformats.org/officeDocument/2006/relationships/image" Target="../media/image226.emf"/><Relationship Id="rId267" Type="http://schemas.openxmlformats.org/officeDocument/2006/relationships/image" Target="../media/image268.emf"/><Relationship Id="rId432" Type="http://schemas.openxmlformats.org/officeDocument/2006/relationships/image" Target="../media/image433.emf"/><Relationship Id="rId474" Type="http://schemas.openxmlformats.org/officeDocument/2006/relationships/image" Target="../media/image475.emf"/><Relationship Id="rId127" Type="http://schemas.openxmlformats.org/officeDocument/2006/relationships/image" Target="../media/image128.emf"/><Relationship Id="rId681" Type="http://schemas.openxmlformats.org/officeDocument/2006/relationships/image" Target="../media/image682.emf"/><Relationship Id="rId737" Type="http://schemas.openxmlformats.org/officeDocument/2006/relationships/image" Target="../media/image738.emf"/><Relationship Id="rId779" Type="http://schemas.openxmlformats.org/officeDocument/2006/relationships/image" Target="../media/image780.emf"/><Relationship Id="rId31" Type="http://schemas.openxmlformats.org/officeDocument/2006/relationships/image" Target="../media/image32.emf"/><Relationship Id="rId73" Type="http://schemas.openxmlformats.org/officeDocument/2006/relationships/image" Target="../media/image74.emf"/><Relationship Id="rId169" Type="http://schemas.openxmlformats.org/officeDocument/2006/relationships/image" Target="../media/image170.emf"/><Relationship Id="rId334" Type="http://schemas.openxmlformats.org/officeDocument/2006/relationships/image" Target="../media/image335.emf"/><Relationship Id="rId376" Type="http://schemas.openxmlformats.org/officeDocument/2006/relationships/image" Target="../media/image377.emf"/><Relationship Id="rId541" Type="http://schemas.openxmlformats.org/officeDocument/2006/relationships/image" Target="../media/image542.emf"/><Relationship Id="rId583" Type="http://schemas.openxmlformats.org/officeDocument/2006/relationships/image" Target="../media/image584.emf"/><Relationship Id="rId639" Type="http://schemas.openxmlformats.org/officeDocument/2006/relationships/image" Target="../media/image640.emf"/><Relationship Id="rId4" Type="http://schemas.openxmlformats.org/officeDocument/2006/relationships/image" Target="../media/image5.emf"/><Relationship Id="rId180" Type="http://schemas.openxmlformats.org/officeDocument/2006/relationships/image" Target="../media/image181.emf"/><Relationship Id="rId236" Type="http://schemas.openxmlformats.org/officeDocument/2006/relationships/image" Target="../media/image237.emf"/><Relationship Id="rId278" Type="http://schemas.openxmlformats.org/officeDocument/2006/relationships/image" Target="../media/image279.emf"/><Relationship Id="rId401" Type="http://schemas.openxmlformats.org/officeDocument/2006/relationships/image" Target="../media/image402.emf"/><Relationship Id="rId443" Type="http://schemas.openxmlformats.org/officeDocument/2006/relationships/image" Target="../media/image444.emf"/><Relationship Id="rId650" Type="http://schemas.openxmlformats.org/officeDocument/2006/relationships/image" Target="../media/image651.emf"/><Relationship Id="rId303" Type="http://schemas.openxmlformats.org/officeDocument/2006/relationships/image" Target="../media/image304.emf"/><Relationship Id="rId485" Type="http://schemas.openxmlformats.org/officeDocument/2006/relationships/image" Target="../media/image486.emf"/><Relationship Id="rId692" Type="http://schemas.openxmlformats.org/officeDocument/2006/relationships/image" Target="../media/image693.emf"/><Relationship Id="rId706" Type="http://schemas.openxmlformats.org/officeDocument/2006/relationships/image" Target="../media/image707.emf"/><Relationship Id="rId748" Type="http://schemas.openxmlformats.org/officeDocument/2006/relationships/image" Target="../media/image749.emf"/><Relationship Id="rId42" Type="http://schemas.openxmlformats.org/officeDocument/2006/relationships/image" Target="../media/image43.emf"/><Relationship Id="rId84" Type="http://schemas.openxmlformats.org/officeDocument/2006/relationships/image" Target="../media/image85.emf"/><Relationship Id="rId138" Type="http://schemas.openxmlformats.org/officeDocument/2006/relationships/image" Target="../media/image139.emf"/><Relationship Id="rId345" Type="http://schemas.openxmlformats.org/officeDocument/2006/relationships/image" Target="../media/image346.emf"/><Relationship Id="rId387" Type="http://schemas.openxmlformats.org/officeDocument/2006/relationships/image" Target="../media/image388.emf"/><Relationship Id="rId510" Type="http://schemas.openxmlformats.org/officeDocument/2006/relationships/image" Target="../media/image511.emf"/><Relationship Id="rId552" Type="http://schemas.openxmlformats.org/officeDocument/2006/relationships/image" Target="../media/image553.emf"/><Relationship Id="rId594" Type="http://schemas.openxmlformats.org/officeDocument/2006/relationships/image" Target="../media/image595.emf"/><Relationship Id="rId608" Type="http://schemas.openxmlformats.org/officeDocument/2006/relationships/image" Target="../media/image609.emf"/><Relationship Id="rId191" Type="http://schemas.openxmlformats.org/officeDocument/2006/relationships/image" Target="../media/image192.emf"/><Relationship Id="rId205" Type="http://schemas.openxmlformats.org/officeDocument/2006/relationships/image" Target="../media/image206.emf"/><Relationship Id="rId247" Type="http://schemas.openxmlformats.org/officeDocument/2006/relationships/image" Target="../media/image248.emf"/><Relationship Id="rId412" Type="http://schemas.openxmlformats.org/officeDocument/2006/relationships/image" Target="../media/image413.emf"/><Relationship Id="rId107" Type="http://schemas.openxmlformats.org/officeDocument/2006/relationships/image" Target="../media/image108.emf"/><Relationship Id="rId289" Type="http://schemas.openxmlformats.org/officeDocument/2006/relationships/image" Target="../media/image290.emf"/><Relationship Id="rId454" Type="http://schemas.openxmlformats.org/officeDocument/2006/relationships/image" Target="../media/image455.emf"/><Relationship Id="rId496" Type="http://schemas.openxmlformats.org/officeDocument/2006/relationships/image" Target="../media/image497.emf"/><Relationship Id="rId661" Type="http://schemas.openxmlformats.org/officeDocument/2006/relationships/image" Target="../media/image662.emf"/><Relationship Id="rId717" Type="http://schemas.openxmlformats.org/officeDocument/2006/relationships/image" Target="../media/image718.emf"/><Relationship Id="rId759" Type="http://schemas.openxmlformats.org/officeDocument/2006/relationships/image" Target="../media/image760.emf"/><Relationship Id="rId11" Type="http://schemas.openxmlformats.org/officeDocument/2006/relationships/image" Target="../media/image12.emf"/><Relationship Id="rId53" Type="http://schemas.openxmlformats.org/officeDocument/2006/relationships/image" Target="../media/image54.emf"/><Relationship Id="rId149" Type="http://schemas.openxmlformats.org/officeDocument/2006/relationships/image" Target="../media/image150.emf"/><Relationship Id="rId314" Type="http://schemas.openxmlformats.org/officeDocument/2006/relationships/image" Target="../media/image315.emf"/><Relationship Id="rId356" Type="http://schemas.openxmlformats.org/officeDocument/2006/relationships/image" Target="../media/image357.emf"/><Relationship Id="rId398" Type="http://schemas.openxmlformats.org/officeDocument/2006/relationships/image" Target="../media/image399.emf"/><Relationship Id="rId521" Type="http://schemas.openxmlformats.org/officeDocument/2006/relationships/image" Target="../media/image522.emf"/><Relationship Id="rId563" Type="http://schemas.openxmlformats.org/officeDocument/2006/relationships/image" Target="../media/image564.emf"/><Relationship Id="rId619" Type="http://schemas.openxmlformats.org/officeDocument/2006/relationships/image" Target="../media/image620.emf"/><Relationship Id="rId770" Type="http://schemas.openxmlformats.org/officeDocument/2006/relationships/image" Target="../media/image771.emf"/><Relationship Id="rId95" Type="http://schemas.openxmlformats.org/officeDocument/2006/relationships/image" Target="../media/image96.emf"/><Relationship Id="rId160" Type="http://schemas.openxmlformats.org/officeDocument/2006/relationships/image" Target="../media/image161.emf"/><Relationship Id="rId216" Type="http://schemas.openxmlformats.org/officeDocument/2006/relationships/image" Target="../media/image217.emf"/><Relationship Id="rId423" Type="http://schemas.openxmlformats.org/officeDocument/2006/relationships/image" Target="../media/image424.emf"/><Relationship Id="rId258" Type="http://schemas.openxmlformats.org/officeDocument/2006/relationships/image" Target="../media/image259.emf"/><Relationship Id="rId465" Type="http://schemas.openxmlformats.org/officeDocument/2006/relationships/image" Target="../media/image466.emf"/><Relationship Id="rId630" Type="http://schemas.openxmlformats.org/officeDocument/2006/relationships/image" Target="../media/image631.emf"/><Relationship Id="rId672" Type="http://schemas.openxmlformats.org/officeDocument/2006/relationships/image" Target="../media/image673.emf"/><Relationship Id="rId728" Type="http://schemas.openxmlformats.org/officeDocument/2006/relationships/image" Target="../media/image729.emf"/><Relationship Id="rId22" Type="http://schemas.openxmlformats.org/officeDocument/2006/relationships/image" Target="../media/image23.emf"/><Relationship Id="rId64" Type="http://schemas.openxmlformats.org/officeDocument/2006/relationships/image" Target="../media/image65.emf"/><Relationship Id="rId118" Type="http://schemas.openxmlformats.org/officeDocument/2006/relationships/image" Target="../media/image119.emf"/><Relationship Id="rId325" Type="http://schemas.openxmlformats.org/officeDocument/2006/relationships/image" Target="../media/image326.emf"/><Relationship Id="rId367" Type="http://schemas.openxmlformats.org/officeDocument/2006/relationships/image" Target="../media/image368.emf"/><Relationship Id="rId532" Type="http://schemas.openxmlformats.org/officeDocument/2006/relationships/image" Target="../media/image533.emf"/><Relationship Id="rId574" Type="http://schemas.openxmlformats.org/officeDocument/2006/relationships/image" Target="../media/image575.emf"/><Relationship Id="rId171" Type="http://schemas.openxmlformats.org/officeDocument/2006/relationships/image" Target="../media/image172.emf"/><Relationship Id="rId227" Type="http://schemas.openxmlformats.org/officeDocument/2006/relationships/image" Target="../media/image228.emf"/><Relationship Id="rId269" Type="http://schemas.openxmlformats.org/officeDocument/2006/relationships/image" Target="../media/image270.emf"/><Relationship Id="rId434" Type="http://schemas.openxmlformats.org/officeDocument/2006/relationships/image" Target="../media/image435.emf"/><Relationship Id="rId476" Type="http://schemas.openxmlformats.org/officeDocument/2006/relationships/image" Target="../media/image477.emf"/><Relationship Id="rId641" Type="http://schemas.openxmlformats.org/officeDocument/2006/relationships/image" Target="../media/image642.emf"/><Relationship Id="rId683" Type="http://schemas.openxmlformats.org/officeDocument/2006/relationships/image" Target="../media/image684.emf"/><Relationship Id="rId739" Type="http://schemas.openxmlformats.org/officeDocument/2006/relationships/image" Target="../media/image740.emf"/><Relationship Id="rId33" Type="http://schemas.openxmlformats.org/officeDocument/2006/relationships/image" Target="../media/image34.emf"/><Relationship Id="rId129" Type="http://schemas.openxmlformats.org/officeDocument/2006/relationships/image" Target="../media/image130.emf"/><Relationship Id="rId280" Type="http://schemas.openxmlformats.org/officeDocument/2006/relationships/image" Target="../media/image281.emf"/><Relationship Id="rId336" Type="http://schemas.openxmlformats.org/officeDocument/2006/relationships/image" Target="../media/image337.emf"/><Relationship Id="rId501" Type="http://schemas.openxmlformats.org/officeDocument/2006/relationships/image" Target="../media/image502.emf"/><Relationship Id="rId543" Type="http://schemas.openxmlformats.org/officeDocument/2006/relationships/image" Target="../media/image544.emf"/><Relationship Id="rId75" Type="http://schemas.openxmlformats.org/officeDocument/2006/relationships/image" Target="../media/image76.emf"/><Relationship Id="rId140" Type="http://schemas.openxmlformats.org/officeDocument/2006/relationships/image" Target="../media/image141.emf"/><Relationship Id="rId182" Type="http://schemas.openxmlformats.org/officeDocument/2006/relationships/image" Target="../media/image183.emf"/><Relationship Id="rId378" Type="http://schemas.openxmlformats.org/officeDocument/2006/relationships/image" Target="../media/image379.emf"/><Relationship Id="rId403" Type="http://schemas.openxmlformats.org/officeDocument/2006/relationships/image" Target="../media/image404.emf"/><Relationship Id="rId585" Type="http://schemas.openxmlformats.org/officeDocument/2006/relationships/image" Target="../media/image586.emf"/><Relationship Id="rId750" Type="http://schemas.openxmlformats.org/officeDocument/2006/relationships/image" Target="../media/image751.emf"/><Relationship Id="rId6" Type="http://schemas.openxmlformats.org/officeDocument/2006/relationships/image" Target="../media/image7.emf"/><Relationship Id="rId238" Type="http://schemas.openxmlformats.org/officeDocument/2006/relationships/image" Target="../media/image239.emf"/><Relationship Id="rId445" Type="http://schemas.openxmlformats.org/officeDocument/2006/relationships/image" Target="../media/image446.emf"/><Relationship Id="rId487" Type="http://schemas.openxmlformats.org/officeDocument/2006/relationships/image" Target="../media/image488.emf"/><Relationship Id="rId610" Type="http://schemas.openxmlformats.org/officeDocument/2006/relationships/image" Target="../media/image611.emf"/><Relationship Id="rId652" Type="http://schemas.openxmlformats.org/officeDocument/2006/relationships/image" Target="../media/image653.emf"/><Relationship Id="rId694" Type="http://schemas.openxmlformats.org/officeDocument/2006/relationships/image" Target="../media/image695.emf"/><Relationship Id="rId708" Type="http://schemas.openxmlformats.org/officeDocument/2006/relationships/image" Target="../media/image709.emf"/><Relationship Id="rId291" Type="http://schemas.openxmlformats.org/officeDocument/2006/relationships/image" Target="../media/image292.emf"/><Relationship Id="rId305" Type="http://schemas.openxmlformats.org/officeDocument/2006/relationships/image" Target="../media/image306.emf"/><Relationship Id="rId347" Type="http://schemas.openxmlformats.org/officeDocument/2006/relationships/image" Target="../media/image348.emf"/><Relationship Id="rId512" Type="http://schemas.openxmlformats.org/officeDocument/2006/relationships/image" Target="../media/image513.emf"/><Relationship Id="rId44" Type="http://schemas.openxmlformats.org/officeDocument/2006/relationships/image" Target="../media/image45.emf"/><Relationship Id="rId86" Type="http://schemas.openxmlformats.org/officeDocument/2006/relationships/image" Target="../media/image87.emf"/><Relationship Id="rId151" Type="http://schemas.openxmlformats.org/officeDocument/2006/relationships/image" Target="../media/image152.emf"/><Relationship Id="rId389" Type="http://schemas.openxmlformats.org/officeDocument/2006/relationships/image" Target="../media/image390.emf"/><Relationship Id="rId554" Type="http://schemas.openxmlformats.org/officeDocument/2006/relationships/image" Target="../media/image555.emf"/><Relationship Id="rId596" Type="http://schemas.openxmlformats.org/officeDocument/2006/relationships/image" Target="../media/image597.emf"/><Relationship Id="rId761" Type="http://schemas.openxmlformats.org/officeDocument/2006/relationships/image" Target="../media/image762.emf"/><Relationship Id="rId193" Type="http://schemas.openxmlformats.org/officeDocument/2006/relationships/image" Target="../media/image194.emf"/><Relationship Id="rId207" Type="http://schemas.openxmlformats.org/officeDocument/2006/relationships/image" Target="../media/image208.emf"/><Relationship Id="rId249" Type="http://schemas.openxmlformats.org/officeDocument/2006/relationships/image" Target="../media/image250.emf"/><Relationship Id="rId414" Type="http://schemas.openxmlformats.org/officeDocument/2006/relationships/image" Target="../media/image415.emf"/><Relationship Id="rId456" Type="http://schemas.openxmlformats.org/officeDocument/2006/relationships/image" Target="../media/image457.emf"/><Relationship Id="rId498" Type="http://schemas.openxmlformats.org/officeDocument/2006/relationships/image" Target="../media/image499.emf"/><Relationship Id="rId621" Type="http://schemas.openxmlformats.org/officeDocument/2006/relationships/image" Target="../media/image622.emf"/><Relationship Id="rId663" Type="http://schemas.openxmlformats.org/officeDocument/2006/relationships/image" Target="../media/image664.emf"/><Relationship Id="rId13" Type="http://schemas.openxmlformats.org/officeDocument/2006/relationships/image" Target="../media/image14.emf"/><Relationship Id="rId109" Type="http://schemas.openxmlformats.org/officeDocument/2006/relationships/image" Target="../media/image110.emf"/><Relationship Id="rId260" Type="http://schemas.openxmlformats.org/officeDocument/2006/relationships/image" Target="../media/image261.emf"/><Relationship Id="rId316" Type="http://schemas.openxmlformats.org/officeDocument/2006/relationships/image" Target="../media/image317.emf"/><Relationship Id="rId523" Type="http://schemas.openxmlformats.org/officeDocument/2006/relationships/image" Target="../media/image524.emf"/><Relationship Id="rId719" Type="http://schemas.openxmlformats.org/officeDocument/2006/relationships/image" Target="../media/image720.emf"/><Relationship Id="rId55" Type="http://schemas.openxmlformats.org/officeDocument/2006/relationships/image" Target="../media/image56.emf"/><Relationship Id="rId97" Type="http://schemas.openxmlformats.org/officeDocument/2006/relationships/image" Target="../media/image98.emf"/><Relationship Id="rId120" Type="http://schemas.openxmlformats.org/officeDocument/2006/relationships/image" Target="../media/image121.emf"/><Relationship Id="rId358" Type="http://schemas.openxmlformats.org/officeDocument/2006/relationships/image" Target="../media/image359.emf"/><Relationship Id="rId565" Type="http://schemas.openxmlformats.org/officeDocument/2006/relationships/image" Target="../media/image566.emf"/><Relationship Id="rId730" Type="http://schemas.openxmlformats.org/officeDocument/2006/relationships/image" Target="../media/image731.emf"/><Relationship Id="rId772" Type="http://schemas.openxmlformats.org/officeDocument/2006/relationships/image" Target="../media/image773.emf"/><Relationship Id="rId162" Type="http://schemas.openxmlformats.org/officeDocument/2006/relationships/image" Target="../media/image163.emf"/><Relationship Id="rId218" Type="http://schemas.openxmlformats.org/officeDocument/2006/relationships/image" Target="../media/image219.emf"/><Relationship Id="rId425" Type="http://schemas.openxmlformats.org/officeDocument/2006/relationships/image" Target="../media/image426.emf"/><Relationship Id="rId467" Type="http://schemas.openxmlformats.org/officeDocument/2006/relationships/image" Target="../media/image468.emf"/><Relationship Id="rId632" Type="http://schemas.openxmlformats.org/officeDocument/2006/relationships/image" Target="../media/image633.emf"/><Relationship Id="rId271" Type="http://schemas.openxmlformats.org/officeDocument/2006/relationships/image" Target="../media/image272.emf"/><Relationship Id="rId674" Type="http://schemas.openxmlformats.org/officeDocument/2006/relationships/image" Target="../media/image675.emf"/><Relationship Id="rId24" Type="http://schemas.openxmlformats.org/officeDocument/2006/relationships/image" Target="../media/image25.emf"/><Relationship Id="rId66" Type="http://schemas.openxmlformats.org/officeDocument/2006/relationships/image" Target="../media/image67.emf"/><Relationship Id="rId131" Type="http://schemas.openxmlformats.org/officeDocument/2006/relationships/image" Target="../media/image132.emf"/><Relationship Id="rId327" Type="http://schemas.openxmlformats.org/officeDocument/2006/relationships/image" Target="../media/image328.emf"/><Relationship Id="rId369" Type="http://schemas.openxmlformats.org/officeDocument/2006/relationships/image" Target="../media/image370.emf"/><Relationship Id="rId534" Type="http://schemas.openxmlformats.org/officeDocument/2006/relationships/image" Target="../media/image535.emf"/><Relationship Id="rId576" Type="http://schemas.openxmlformats.org/officeDocument/2006/relationships/image" Target="../media/image577.emf"/><Relationship Id="rId741" Type="http://schemas.openxmlformats.org/officeDocument/2006/relationships/image" Target="../media/image742.emf"/><Relationship Id="rId173" Type="http://schemas.openxmlformats.org/officeDocument/2006/relationships/image" Target="../media/image174.emf"/><Relationship Id="rId229" Type="http://schemas.openxmlformats.org/officeDocument/2006/relationships/image" Target="../media/image230.emf"/><Relationship Id="rId380" Type="http://schemas.openxmlformats.org/officeDocument/2006/relationships/image" Target="../media/image381.emf"/><Relationship Id="rId436" Type="http://schemas.openxmlformats.org/officeDocument/2006/relationships/image" Target="../media/image437.emf"/><Relationship Id="rId601" Type="http://schemas.openxmlformats.org/officeDocument/2006/relationships/image" Target="../media/image602.emf"/><Relationship Id="rId643" Type="http://schemas.openxmlformats.org/officeDocument/2006/relationships/image" Target="../media/image644.emf"/><Relationship Id="rId240" Type="http://schemas.openxmlformats.org/officeDocument/2006/relationships/image" Target="../media/image241.emf"/><Relationship Id="rId478" Type="http://schemas.openxmlformats.org/officeDocument/2006/relationships/image" Target="../media/image479.emf"/><Relationship Id="rId685" Type="http://schemas.openxmlformats.org/officeDocument/2006/relationships/image" Target="../media/image686.emf"/><Relationship Id="rId35" Type="http://schemas.openxmlformats.org/officeDocument/2006/relationships/image" Target="../media/image36.emf"/><Relationship Id="rId77" Type="http://schemas.openxmlformats.org/officeDocument/2006/relationships/image" Target="../media/image78.emf"/><Relationship Id="rId100" Type="http://schemas.openxmlformats.org/officeDocument/2006/relationships/image" Target="../media/image101.emf"/><Relationship Id="rId282" Type="http://schemas.openxmlformats.org/officeDocument/2006/relationships/image" Target="../media/image283.emf"/><Relationship Id="rId338" Type="http://schemas.openxmlformats.org/officeDocument/2006/relationships/image" Target="../media/image339.emf"/><Relationship Id="rId503" Type="http://schemas.openxmlformats.org/officeDocument/2006/relationships/image" Target="../media/image504.emf"/><Relationship Id="rId545" Type="http://schemas.openxmlformats.org/officeDocument/2006/relationships/image" Target="../media/image546.emf"/><Relationship Id="rId587" Type="http://schemas.openxmlformats.org/officeDocument/2006/relationships/image" Target="../media/image588.emf"/><Relationship Id="rId710" Type="http://schemas.openxmlformats.org/officeDocument/2006/relationships/image" Target="../media/image711.emf"/><Relationship Id="rId752" Type="http://schemas.openxmlformats.org/officeDocument/2006/relationships/image" Target="../media/image753.emf"/><Relationship Id="rId8" Type="http://schemas.openxmlformats.org/officeDocument/2006/relationships/image" Target="../media/image9.emf"/><Relationship Id="rId142" Type="http://schemas.openxmlformats.org/officeDocument/2006/relationships/image" Target="../media/image143.emf"/><Relationship Id="rId184" Type="http://schemas.openxmlformats.org/officeDocument/2006/relationships/image" Target="../media/image185.emf"/><Relationship Id="rId391" Type="http://schemas.openxmlformats.org/officeDocument/2006/relationships/image" Target="../media/image392.emf"/><Relationship Id="rId405" Type="http://schemas.openxmlformats.org/officeDocument/2006/relationships/image" Target="../media/image406.emf"/><Relationship Id="rId447" Type="http://schemas.openxmlformats.org/officeDocument/2006/relationships/image" Target="../media/image448.emf"/><Relationship Id="rId612" Type="http://schemas.openxmlformats.org/officeDocument/2006/relationships/image" Target="../media/image613.emf"/><Relationship Id="rId251" Type="http://schemas.openxmlformats.org/officeDocument/2006/relationships/image" Target="../media/image252.emf"/><Relationship Id="rId489" Type="http://schemas.openxmlformats.org/officeDocument/2006/relationships/image" Target="../media/image490.emf"/><Relationship Id="rId654" Type="http://schemas.openxmlformats.org/officeDocument/2006/relationships/image" Target="../media/image655.emf"/><Relationship Id="rId696" Type="http://schemas.openxmlformats.org/officeDocument/2006/relationships/image" Target="../media/image697.emf"/><Relationship Id="rId46" Type="http://schemas.openxmlformats.org/officeDocument/2006/relationships/image" Target="../media/image47.emf"/><Relationship Id="rId293" Type="http://schemas.openxmlformats.org/officeDocument/2006/relationships/image" Target="../media/image294.emf"/><Relationship Id="rId307" Type="http://schemas.openxmlformats.org/officeDocument/2006/relationships/image" Target="../media/image308.emf"/><Relationship Id="rId349" Type="http://schemas.openxmlformats.org/officeDocument/2006/relationships/image" Target="../media/image350.emf"/><Relationship Id="rId514" Type="http://schemas.openxmlformats.org/officeDocument/2006/relationships/image" Target="../media/image515.emf"/><Relationship Id="rId556" Type="http://schemas.openxmlformats.org/officeDocument/2006/relationships/image" Target="../media/image557.emf"/><Relationship Id="rId721" Type="http://schemas.openxmlformats.org/officeDocument/2006/relationships/image" Target="../media/image722.emf"/><Relationship Id="rId763" Type="http://schemas.openxmlformats.org/officeDocument/2006/relationships/image" Target="../media/image764.emf"/><Relationship Id="rId88" Type="http://schemas.openxmlformats.org/officeDocument/2006/relationships/image" Target="../media/image89.emf"/><Relationship Id="rId111" Type="http://schemas.openxmlformats.org/officeDocument/2006/relationships/image" Target="../media/image112.emf"/><Relationship Id="rId153" Type="http://schemas.openxmlformats.org/officeDocument/2006/relationships/image" Target="../media/image154.emf"/><Relationship Id="rId195" Type="http://schemas.openxmlformats.org/officeDocument/2006/relationships/image" Target="../media/image196.emf"/><Relationship Id="rId209" Type="http://schemas.openxmlformats.org/officeDocument/2006/relationships/image" Target="../media/image210.emf"/><Relationship Id="rId360" Type="http://schemas.openxmlformats.org/officeDocument/2006/relationships/image" Target="../media/image361.emf"/><Relationship Id="rId416" Type="http://schemas.openxmlformats.org/officeDocument/2006/relationships/image" Target="../media/image417.emf"/><Relationship Id="rId598" Type="http://schemas.openxmlformats.org/officeDocument/2006/relationships/image" Target="../media/image599.emf"/><Relationship Id="rId220" Type="http://schemas.openxmlformats.org/officeDocument/2006/relationships/image" Target="../media/image221.emf"/><Relationship Id="rId458" Type="http://schemas.openxmlformats.org/officeDocument/2006/relationships/image" Target="../media/image459.emf"/><Relationship Id="rId623" Type="http://schemas.openxmlformats.org/officeDocument/2006/relationships/image" Target="../media/image624.emf"/><Relationship Id="rId665" Type="http://schemas.openxmlformats.org/officeDocument/2006/relationships/image" Target="../media/image666.emf"/><Relationship Id="rId15" Type="http://schemas.openxmlformats.org/officeDocument/2006/relationships/image" Target="../media/image16.emf"/><Relationship Id="rId57" Type="http://schemas.openxmlformats.org/officeDocument/2006/relationships/image" Target="../media/image58.emf"/><Relationship Id="rId262" Type="http://schemas.openxmlformats.org/officeDocument/2006/relationships/image" Target="../media/image263.emf"/><Relationship Id="rId318" Type="http://schemas.openxmlformats.org/officeDocument/2006/relationships/image" Target="../media/image319.emf"/><Relationship Id="rId525" Type="http://schemas.openxmlformats.org/officeDocument/2006/relationships/image" Target="../media/image526.emf"/><Relationship Id="rId567" Type="http://schemas.openxmlformats.org/officeDocument/2006/relationships/image" Target="../media/image568.emf"/><Relationship Id="rId732" Type="http://schemas.openxmlformats.org/officeDocument/2006/relationships/image" Target="../media/image733.emf"/><Relationship Id="rId99" Type="http://schemas.openxmlformats.org/officeDocument/2006/relationships/image" Target="../media/image100.emf"/><Relationship Id="rId122" Type="http://schemas.openxmlformats.org/officeDocument/2006/relationships/image" Target="../media/image123.emf"/><Relationship Id="rId164" Type="http://schemas.openxmlformats.org/officeDocument/2006/relationships/image" Target="../media/image165.emf"/><Relationship Id="rId371" Type="http://schemas.openxmlformats.org/officeDocument/2006/relationships/image" Target="../media/image372.emf"/><Relationship Id="rId774" Type="http://schemas.openxmlformats.org/officeDocument/2006/relationships/image" Target="../media/image775.emf"/><Relationship Id="rId427" Type="http://schemas.openxmlformats.org/officeDocument/2006/relationships/image" Target="../media/image428.emf"/><Relationship Id="rId469" Type="http://schemas.openxmlformats.org/officeDocument/2006/relationships/image" Target="../media/image470.emf"/><Relationship Id="rId634" Type="http://schemas.openxmlformats.org/officeDocument/2006/relationships/image" Target="../media/image635.emf"/><Relationship Id="rId676" Type="http://schemas.openxmlformats.org/officeDocument/2006/relationships/image" Target="../media/image677.emf"/><Relationship Id="rId26" Type="http://schemas.openxmlformats.org/officeDocument/2006/relationships/image" Target="../media/image27.emf"/><Relationship Id="rId231" Type="http://schemas.openxmlformats.org/officeDocument/2006/relationships/image" Target="../media/image232.emf"/><Relationship Id="rId273" Type="http://schemas.openxmlformats.org/officeDocument/2006/relationships/image" Target="../media/image274.emf"/><Relationship Id="rId329" Type="http://schemas.openxmlformats.org/officeDocument/2006/relationships/image" Target="../media/image330.emf"/><Relationship Id="rId480" Type="http://schemas.openxmlformats.org/officeDocument/2006/relationships/image" Target="../media/image481.emf"/><Relationship Id="rId536" Type="http://schemas.openxmlformats.org/officeDocument/2006/relationships/image" Target="../media/image537.emf"/><Relationship Id="rId701" Type="http://schemas.openxmlformats.org/officeDocument/2006/relationships/image" Target="../media/image702.emf"/><Relationship Id="rId68" Type="http://schemas.openxmlformats.org/officeDocument/2006/relationships/image" Target="../media/image69.emf"/><Relationship Id="rId133" Type="http://schemas.openxmlformats.org/officeDocument/2006/relationships/image" Target="../media/image134.emf"/><Relationship Id="rId175" Type="http://schemas.openxmlformats.org/officeDocument/2006/relationships/image" Target="../media/image176.emf"/><Relationship Id="rId340" Type="http://schemas.openxmlformats.org/officeDocument/2006/relationships/image" Target="../media/image341.emf"/><Relationship Id="rId578" Type="http://schemas.openxmlformats.org/officeDocument/2006/relationships/image" Target="../media/image579.emf"/><Relationship Id="rId743" Type="http://schemas.openxmlformats.org/officeDocument/2006/relationships/image" Target="../media/image744.emf"/><Relationship Id="rId200" Type="http://schemas.openxmlformats.org/officeDocument/2006/relationships/image" Target="../media/image201.emf"/><Relationship Id="rId382" Type="http://schemas.openxmlformats.org/officeDocument/2006/relationships/image" Target="../media/image383.emf"/><Relationship Id="rId438" Type="http://schemas.openxmlformats.org/officeDocument/2006/relationships/image" Target="../media/image439.emf"/><Relationship Id="rId603" Type="http://schemas.openxmlformats.org/officeDocument/2006/relationships/image" Target="../media/image604.emf"/><Relationship Id="rId645" Type="http://schemas.openxmlformats.org/officeDocument/2006/relationships/image" Target="../media/image646.emf"/><Relationship Id="rId687" Type="http://schemas.openxmlformats.org/officeDocument/2006/relationships/image" Target="../media/image688.emf"/><Relationship Id="rId242" Type="http://schemas.openxmlformats.org/officeDocument/2006/relationships/image" Target="../media/image243.emf"/><Relationship Id="rId284" Type="http://schemas.openxmlformats.org/officeDocument/2006/relationships/image" Target="../media/image285.emf"/><Relationship Id="rId491" Type="http://schemas.openxmlformats.org/officeDocument/2006/relationships/image" Target="../media/image492.emf"/><Relationship Id="rId505" Type="http://schemas.openxmlformats.org/officeDocument/2006/relationships/image" Target="../media/image506.emf"/><Relationship Id="rId712" Type="http://schemas.openxmlformats.org/officeDocument/2006/relationships/image" Target="../media/image713.emf"/><Relationship Id="rId37" Type="http://schemas.openxmlformats.org/officeDocument/2006/relationships/image" Target="../media/image38.emf"/><Relationship Id="rId79" Type="http://schemas.openxmlformats.org/officeDocument/2006/relationships/image" Target="../media/image80.emf"/><Relationship Id="rId102" Type="http://schemas.openxmlformats.org/officeDocument/2006/relationships/image" Target="../media/image103.emf"/><Relationship Id="rId144" Type="http://schemas.openxmlformats.org/officeDocument/2006/relationships/image" Target="../media/image145.emf"/><Relationship Id="rId547" Type="http://schemas.openxmlformats.org/officeDocument/2006/relationships/image" Target="../media/image548.emf"/><Relationship Id="rId589" Type="http://schemas.openxmlformats.org/officeDocument/2006/relationships/image" Target="../media/image590.emf"/><Relationship Id="rId754" Type="http://schemas.openxmlformats.org/officeDocument/2006/relationships/image" Target="../media/image755.emf"/><Relationship Id="rId90" Type="http://schemas.openxmlformats.org/officeDocument/2006/relationships/image" Target="../media/image91.emf"/><Relationship Id="rId186" Type="http://schemas.openxmlformats.org/officeDocument/2006/relationships/image" Target="../media/image187.emf"/><Relationship Id="rId351" Type="http://schemas.openxmlformats.org/officeDocument/2006/relationships/image" Target="../media/image352.emf"/><Relationship Id="rId393" Type="http://schemas.openxmlformats.org/officeDocument/2006/relationships/image" Target="../media/image394.emf"/><Relationship Id="rId407" Type="http://schemas.openxmlformats.org/officeDocument/2006/relationships/image" Target="../media/image408.emf"/><Relationship Id="rId449" Type="http://schemas.openxmlformats.org/officeDocument/2006/relationships/image" Target="../media/image450.emf"/><Relationship Id="rId614" Type="http://schemas.openxmlformats.org/officeDocument/2006/relationships/image" Target="../media/image615.emf"/><Relationship Id="rId656" Type="http://schemas.openxmlformats.org/officeDocument/2006/relationships/image" Target="../media/image657.emf"/><Relationship Id="rId211" Type="http://schemas.openxmlformats.org/officeDocument/2006/relationships/image" Target="../media/image212.emf"/><Relationship Id="rId253" Type="http://schemas.openxmlformats.org/officeDocument/2006/relationships/image" Target="../media/image254.emf"/><Relationship Id="rId295" Type="http://schemas.openxmlformats.org/officeDocument/2006/relationships/image" Target="../media/image296.emf"/><Relationship Id="rId309" Type="http://schemas.openxmlformats.org/officeDocument/2006/relationships/image" Target="../media/image310.emf"/><Relationship Id="rId460" Type="http://schemas.openxmlformats.org/officeDocument/2006/relationships/image" Target="../media/image461.emf"/><Relationship Id="rId516" Type="http://schemas.openxmlformats.org/officeDocument/2006/relationships/image" Target="../media/image517.emf"/><Relationship Id="rId698" Type="http://schemas.openxmlformats.org/officeDocument/2006/relationships/image" Target="../media/image699.emf"/><Relationship Id="rId48" Type="http://schemas.openxmlformats.org/officeDocument/2006/relationships/image" Target="../media/image49.emf"/><Relationship Id="rId113" Type="http://schemas.openxmlformats.org/officeDocument/2006/relationships/image" Target="../media/image114.emf"/><Relationship Id="rId320" Type="http://schemas.openxmlformats.org/officeDocument/2006/relationships/image" Target="../media/image321.emf"/><Relationship Id="rId558" Type="http://schemas.openxmlformats.org/officeDocument/2006/relationships/image" Target="../media/image559.emf"/><Relationship Id="rId723" Type="http://schemas.openxmlformats.org/officeDocument/2006/relationships/image" Target="../media/image724.emf"/><Relationship Id="rId765" Type="http://schemas.openxmlformats.org/officeDocument/2006/relationships/image" Target="../media/image766.emf"/><Relationship Id="rId155" Type="http://schemas.openxmlformats.org/officeDocument/2006/relationships/image" Target="../media/image156.emf"/><Relationship Id="rId197" Type="http://schemas.openxmlformats.org/officeDocument/2006/relationships/image" Target="../media/image198.emf"/><Relationship Id="rId362" Type="http://schemas.openxmlformats.org/officeDocument/2006/relationships/image" Target="../media/image363.emf"/><Relationship Id="rId418" Type="http://schemas.openxmlformats.org/officeDocument/2006/relationships/image" Target="../media/image419.emf"/><Relationship Id="rId625" Type="http://schemas.openxmlformats.org/officeDocument/2006/relationships/image" Target="../media/image626.emf"/><Relationship Id="rId222" Type="http://schemas.openxmlformats.org/officeDocument/2006/relationships/image" Target="../media/image223.emf"/><Relationship Id="rId264" Type="http://schemas.openxmlformats.org/officeDocument/2006/relationships/image" Target="../media/image265.emf"/><Relationship Id="rId471" Type="http://schemas.openxmlformats.org/officeDocument/2006/relationships/image" Target="../media/image472.emf"/><Relationship Id="rId667" Type="http://schemas.openxmlformats.org/officeDocument/2006/relationships/image" Target="../media/image668.emf"/><Relationship Id="rId17" Type="http://schemas.openxmlformats.org/officeDocument/2006/relationships/image" Target="../media/image18.emf"/><Relationship Id="rId59" Type="http://schemas.openxmlformats.org/officeDocument/2006/relationships/image" Target="../media/image60.emf"/><Relationship Id="rId124" Type="http://schemas.openxmlformats.org/officeDocument/2006/relationships/image" Target="../media/image125.emf"/><Relationship Id="rId527" Type="http://schemas.openxmlformats.org/officeDocument/2006/relationships/image" Target="../media/image528.emf"/><Relationship Id="rId569" Type="http://schemas.openxmlformats.org/officeDocument/2006/relationships/image" Target="../media/image570.emf"/><Relationship Id="rId734" Type="http://schemas.openxmlformats.org/officeDocument/2006/relationships/image" Target="../media/image735.emf"/><Relationship Id="rId776" Type="http://schemas.openxmlformats.org/officeDocument/2006/relationships/image" Target="../media/image777.emf"/><Relationship Id="rId70" Type="http://schemas.openxmlformats.org/officeDocument/2006/relationships/image" Target="../media/image71.emf"/><Relationship Id="rId166" Type="http://schemas.openxmlformats.org/officeDocument/2006/relationships/image" Target="../media/image167.emf"/><Relationship Id="rId331" Type="http://schemas.openxmlformats.org/officeDocument/2006/relationships/image" Target="../media/image332.emf"/><Relationship Id="rId373" Type="http://schemas.openxmlformats.org/officeDocument/2006/relationships/image" Target="../media/image374.emf"/><Relationship Id="rId429" Type="http://schemas.openxmlformats.org/officeDocument/2006/relationships/image" Target="../media/image430.emf"/><Relationship Id="rId580" Type="http://schemas.openxmlformats.org/officeDocument/2006/relationships/image" Target="../media/image581.emf"/><Relationship Id="rId636" Type="http://schemas.openxmlformats.org/officeDocument/2006/relationships/image" Target="../media/image637.emf"/><Relationship Id="rId1" Type="http://schemas.openxmlformats.org/officeDocument/2006/relationships/image" Target="../media/image2.emf"/><Relationship Id="rId233" Type="http://schemas.openxmlformats.org/officeDocument/2006/relationships/image" Target="../media/image234.emf"/><Relationship Id="rId440" Type="http://schemas.openxmlformats.org/officeDocument/2006/relationships/image" Target="../media/image441.emf"/><Relationship Id="rId678" Type="http://schemas.openxmlformats.org/officeDocument/2006/relationships/image" Target="../media/image679.emf"/><Relationship Id="rId28" Type="http://schemas.openxmlformats.org/officeDocument/2006/relationships/image" Target="../media/image29.emf"/><Relationship Id="rId275" Type="http://schemas.openxmlformats.org/officeDocument/2006/relationships/image" Target="../media/image276.emf"/><Relationship Id="rId300" Type="http://schemas.openxmlformats.org/officeDocument/2006/relationships/image" Target="../media/image301.emf"/><Relationship Id="rId482" Type="http://schemas.openxmlformats.org/officeDocument/2006/relationships/image" Target="../media/image483.emf"/><Relationship Id="rId538" Type="http://schemas.openxmlformats.org/officeDocument/2006/relationships/image" Target="../media/image539.emf"/><Relationship Id="rId703" Type="http://schemas.openxmlformats.org/officeDocument/2006/relationships/image" Target="../media/image704.emf"/><Relationship Id="rId745" Type="http://schemas.openxmlformats.org/officeDocument/2006/relationships/image" Target="../media/image746.emf"/><Relationship Id="rId81" Type="http://schemas.openxmlformats.org/officeDocument/2006/relationships/image" Target="../media/image82.emf"/><Relationship Id="rId135" Type="http://schemas.openxmlformats.org/officeDocument/2006/relationships/image" Target="../media/image136.emf"/><Relationship Id="rId177" Type="http://schemas.openxmlformats.org/officeDocument/2006/relationships/image" Target="../media/image178.emf"/><Relationship Id="rId342" Type="http://schemas.openxmlformats.org/officeDocument/2006/relationships/image" Target="../media/image343.emf"/><Relationship Id="rId384" Type="http://schemas.openxmlformats.org/officeDocument/2006/relationships/image" Target="../media/image385.emf"/><Relationship Id="rId591" Type="http://schemas.openxmlformats.org/officeDocument/2006/relationships/image" Target="../media/image592.emf"/><Relationship Id="rId605" Type="http://schemas.openxmlformats.org/officeDocument/2006/relationships/image" Target="../media/image606.emf"/><Relationship Id="rId202" Type="http://schemas.openxmlformats.org/officeDocument/2006/relationships/image" Target="../media/image203.emf"/><Relationship Id="rId244" Type="http://schemas.openxmlformats.org/officeDocument/2006/relationships/image" Target="../media/image245.emf"/><Relationship Id="rId647" Type="http://schemas.openxmlformats.org/officeDocument/2006/relationships/image" Target="../media/image648.emf"/><Relationship Id="rId689" Type="http://schemas.openxmlformats.org/officeDocument/2006/relationships/image" Target="../media/image690.emf"/><Relationship Id="rId39" Type="http://schemas.openxmlformats.org/officeDocument/2006/relationships/image" Target="../media/image40.emf"/><Relationship Id="rId286" Type="http://schemas.openxmlformats.org/officeDocument/2006/relationships/image" Target="../media/image287.emf"/><Relationship Id="rId451" Type="http://schemas.openxmlformats.org/officeDocument/2006/relationships/image" Target="../media/image452.emf"/><Relationship Id="rId493" Type="http://schemas.openxmlformats.org/officeDocument/2006/relationships/image" Target="../media/image494.emf"/><Relationship Id="rId507" Type="http://schemas.openxmlformats.org/officeDocument/2006/relationships/image" Target="../media/image508.emf"/><Relationship Id="rId549" Type="http://schemas.openxmlformats.org/officeDocument/2006/relationships/image" Target="../media/image550.emf"/><Relationship Id="rId714" Type="http://schemas.openxmlformats.org/officeDocument/2006/relationships/image" Target="../media/image715.emf"/><Relationship Id="rId756" Type="http://schemas.openxmlformats.org/officeDocument/2006/relationships/image" Target="../media/image757.emf"/><Relationship Id="rId50" Type="http://schemas.openxmlformats.org/officeDocument/2006/relationships/image" Target="../media/image51.emf"/><Relationship Id="rId104" Type="http://schemas.openxmlformats.org/officeDocument/2006/relationships/image" Target="../media/image105.emf"/><Relationship Id="rId146" Type="http://schemas.openxmlformats.org/officeDocument/2006/relationships/image" Target="../media/image147.emf"/><Relationship Id="rId188" Type="http://schemas.openxmlformats.org/officeDocument/2006/relationships/image" Target="../media/image189.emf"/><Relationship Id="rId311" Type="http://schemas.openxmlformats.org/officeDocument/2006/relationships/image" Target="../media/image312.emf"/><Relationship Id="rId353" Type="http://schemas.openxmlformats.org/officeDocument/2006/relationships/image" Target="../media/image354.emf"/><Relationship Id="rId395" Type="http://schemas.openxmlformats.org/officeDocument/2006/relationships/image" Target="../media/image396.emf"/><Relationship Id="rId409" Type="http://schemas.openxmlformats.org/officeDocument/2006/relationships/image" Target="../media/image410.emf"/><Relationship Id="rId560" Type="http://schemas.openxmlformats.org/officeDocument/2006/relationships/image" Target="../media/image561.emf"/><Relationship Id="rId92" Type="http://schemas.openxmlformats.org/officeDocument/2006/relationships/image" Target="../media/image93.emf"/><Relationship Id="rId213" Type="http://schemas.openxmlformats.org/officeDocument/2006/relationships/image" Target="../media/image214.emf"/><Relationship Id="rId420" Type="http://schemas.openxmlformats.org/officeDocument/2006/relationships/image" Target="../media/image421.emf"/><Relationship Id="rId616" Type="http://schemas.openxmlformats.org/officeDocument/2006/relationships/image" Target="../media/image617.emf"/><Relationship Id="rId658" Type="http://schemas.openxmlformats.org/officeDocument/2006/relationships/image" Target="../media/image659.emf"/><Relationship Id="rId255" Type="http://schemas.openxmlformats.org/officeDocument/2006/relationships/image" Target="../media/image256.emf"/><Relationship Id="rId297" Type="http://schemas.openxmlformats.org/officeDocument/2006/relationships/image" Target="../media/image298.emf"/><Relationship Id="rId462" Type="http://schemas.openxmlformats.org/officeDocument/2006/relationships/image" Target="../media/image463.emf"/><Relationship Id="rId518" Type="http://schemas.openxmlformats.org/officeDocument/2006/relationships/image" Target="../media/image519.emf"/><Relationship Id="rId725" Type="http://schemas.openxmlformats.org/officeDocument/2006/relationships/image" Target="../media/image726.emf"/><Relationship Id="rId115" Type="http://schemas.openxmlformats.org/officeDocument/2006/relationships/image" Target="../media/image116.emf"/><Relationship Id="rId157" Type="http://schemas.openxmlformats.org/officeDocument/2006/relationships/image" Target="../media/image158.emf"/><Relationship Id="rId322" Type="http://schemas.openxmlformats.org/officeDocument/2006/relationships/image" Target="../media/image323.emf"/><Relationship Id="rId364" Type="http://schemas.openxmlformats.org/officeDocument/2006/relationships/image" Target="../media/image365.emf"/><Relationship Id="rId767" Type="http://schemas.openxmlformats.org/officeDocument/2006/relationships/image" Target="../media/image768.emf"/><Relationship Id="rId61" Type="http://schemas.openxmlformats.org/officeDocument/2006/relationships/image" Target="../media/image62.emf"/><Relationship Id="rId199" Type="http://schemas.openxmlformats.org/officeDocument/2006/relationships/image" Target="../media/image200.emf"/><Relationship Id="rId571" Type="http://schemas.openxmlformats.org/officeDocument/2006/relationships/image" Target="../media/image572.emf"/><Relationship Id="rId627" Type="http://schemas.openxmlformats.org/officeDocument/2006/relationships/image" Target="../media/image628.emf"/><Relationship Id="rId669" Type="http://schemas.openxmlformats.org/officeDocument/2006/relationships/image" Target="../media/image670.emf"/><Relationship Id="rId19" Type="http://schemas.openxmlformats.org/officeDocument/2006/relationships/image" Target="../media/image20.emf"/><Relationship Id="rId224" Type="http://schemas.openxmlformats.org/officeDocument/2006/relationships/image" Target="../media/image225.emf"/><Relationship Id="rId266" Type="http://schemas.openxmlformats.org/officeDocument/2006/relationships/image" Target="../media/image267.emf"/><Relationship Id="rId431" Type="http://schemas.openxmlformats.org/officeDocument/2006/relationships/image" Target="../media/image432.emf"/><Relationship Id="rId473" Type="http://schemas.openxmlformats.org/officeDocument/2006/relationships/image" Target="../media/image474.emf"/><Relationship Id="rId529" Type="http://schemas.openxmlformats.org/officeDocument/2006/relationships/image" Target="../media/image530.emf"/><Relationship Id="rId680" Type="http://schemas.openxmlformats.org/officeDocument/2006/relationships/image" Target="../media/image681.emf"/><Relationship Id="rId736" Type="http://schemas.openxmlformats.org/officeDocument/2006/relationships/image" Target="../media/image737.emf"/><Relationship Id="rId30" Type="http://schemas.openxmlformats.org/officeDocument/2006/relationships/image" Target="../media/image31.emf"/><Relationship Id="rId126" Type="http://schemas.openxmlformats.org/officeDocument/2006/relationships/image" Target="../media/image127.emf"/><Relationship Id="rId168" Type="http://schemas.openxmlformats.org/officeDocument/2006/relationships/image" Target="../media/image169.emf"/><Relationship Id="rId333" Type="http://schemas.openxmlformats.org/officeDocument/2006/relationships/image" Target="../media/image334.emf"/><Relationship Id="rId540" Type="http://schemas.openxmlformats.org/officeDocument/2006/relationships/image" Target="../media/image541.emf"/><Relationship Id="rId778" Type="http://schemas.openxmlformats.org/officeDocument/2006/relationships/image" Target="../media/image779.emf"/><Relationship Id="rId72" Type="http://schemas.openxmlformats.org/officeDocument/2006/relationships/image" Target="../media/image73.emf"/><Relationship Id="rId375" Type="http://schemas.openxmlformats.org/officeDocument/2006/relationships/image" Target="../media/image376.emf"/><Relationship Id="rId582" Type="http://schemas.openxmlformats.org/officeDocument/2006/relationships/image" Target="../media/image583.emf"/><Relationship Id="rId638" Type="http://schemas.openxmlformats.org/officeDocument/2006/relationships/image" Target="../media/image639.emf"/><Relationship Id="rId3" Type="http://schemas.openxmlformats.org/officeDocument/2006/relationships/image" Target="../media/image4.emf"/><Relationship Id="rId235" Type="http://schemas.openxmlformats.org/officeDocument/2006/relationships/image" Target="../media/image236.emf"/><Relationship Id="rId277" Type="http://schemas.openxmlformats.org/officeDocument/2006/relationships/image" Target="../media/image278.emf"/><Relationship Id="rId400" Type="http://schemas.openxmlformats.org/officeDocument/2006/relationships/image" Target="../media/image401.emf"/><Relationship Id="rId442" Type="http://schemas.openxmlformats.org/officeDocument/2006/relationships/image" Target="../media/image443.emf"/><Relationship Id="rId484" Type="http://schemas.openxmlformats.org/officeDocument/2006/relationships/image" Target="../media/image485.emf"/><Relationship Id="rId705" Type="http://schemas.openxmlformats.org/officeDocument/2006/relationships/image" Target="../media/image706.emf"/><Relationship Id="rId137" Type="http://schemas.openxmlformats.org/officeDocument/2006/relationships/image" Target="../media/image138.emf"/><Relationship Id="rId302" Type="http://schemas.openxmlformats.org/officeDocument/2006/relationships/image" Target="../media/image303.emf"/><Relationship Id="rId344" Type="http://schemas.openxmlformats.org/officeDocument/2006/relationships/image" Target="../media/image345.emf"/><Relationship Id="rId691" Type="http://schemas.openxmlformats.org/officeDocument/2006/relationships/image" Target="../media/image692.emf"/><Relationship Id="rId747" Type="http://schemas.openxmlformats.org/officeDocument/2006/relationships/image" Target="../media/image748.emf"/><Relationship Id="rId41" Type="http://schemas.openxmlformats.org/officeDocument/2006/relationships/image" Target="../media/image42.emf"/><Relationship Id="rId83" Type="http://schemas.openxmlformats.org/officeDocument/2006/relationships/image" Target="../media/image84.emf"/><Relationship Id="rId179" Type="http://schemas.openxmlformats.org/officeDocument/2006/relationships/image" Target="../media/image180.emf"/><Relationship Id="rId386" Type="http://schemas.openxmlformats.org/officeDocument/2006/relationships/image" Target="../media/image387.emf"/><Relationship Id="rId551" Type="http://schemas.openxmlformats.org/officeDocument/2006/relationships/image" Target="../media/image552.emf"/><Relationship Id="rId593" Type="http://schemas.openxmlformats.org/officeDocument/2006/relationships/image" Target="../media/image594.emf"/><Relationship Id="rId607" Type="http://schemas.openxmlformats.org/officeDocument/2006/relationships/image" Target="../media/image608.emf"/><Relationship Id="rId649" Type="http://schemas.openxmlformats.org/officeDocument/2006/relationships/image" Target="../media/image650.emf"/><Relationship Id="rId190" Type="http://schemas.openxmlformats.org/officeDocument/2006/relationships/image" Target="../media/image191.emf"/><Relationship Id="rId204" Type="http://schemas.openxmlformats.org/officeDocument/2006/relationships/image" Target="../media/image205.emf"/><Relationship Id="rId246" Type="http://schemas.openxmlformats.org/officeDocument/2006/relationships/image" Target="../media/image247.emf"/><Relationship Id="rId288" Type="http://schemas.openxmlformats.org/officeDocument/2006/relationships/image" Target="../media/image289.emf"/><Relationship Id="rId411" Type="http://schemas.openxmlformats.org/officeDocument/2006/relationships/image" Target="../media/image412.emf"/><Relationship Id="rId453" Type="http://schemas.openxmlformats.org/officeDocument/2006/relationships/image" Target="../media/image454.emf"/><Relationship Id="rId509" Type="http://schemas.openxmlformats.org/officeDocument/2006/relationships/image" Target="../media/image510.emf"/><Relationship Id="rId660" Type="http://schemas.openxmlformats.org/officeDocument/2006/relationships/image" Target="../media/image661.emf"/><Relationship Id="rId106" Type="http://schemas.openxmlformats.org/officeDocument/2006/relationships/image" Target="../media/image107.emf"/><Relationship Id="rId313" Type="http://schemas.openxmlformats.org/officeDocument/2006/relationships/image" Target="../media/image314.emf"/><Relationship Id="rId495" Type="http://schemas.openxmlformats.org/officeDocument/2006/relationships/image" Target="../media/image496.emf"/><Relationship Id="rId716" Type="http://schemas.openxmlformats.org/officeDocument/2006/relationships/image" Target="../media/image717.emf"/><Relationship Id="rId758" Type="http://schemas.openxmlformats.org/officeDocument/2006/relationships/image" Target="../media/image759.emf"/><Relationship Id="rId10" Type="http://schemas.openxmlformats.org/officeDocument/2006/relationships/image" Target="../media/image11.emf"/><Relationship Id="rId52" Type="http://schemas.openxmlformats.org/officeDocument/2006/relationships/image" Target="../media/image53.emf"/><Relationship Id="rId94" Type="http://schemas.openxmlformats.org/officeDocument/2006/relationships/image" Target="../media/image95.emf"/><Relationship Id="rId148" Type="http://schemas.openxmlformats.org/officeDocument/2006/relationships/image" Target="../media/image149.emf"/><Relationship Id="rId355" Type="http://schemas.openxmlformats.org/officeDocument/2006/relationships/image" Target="../media/image356.emf"/><Relationship Id="rId397" Type="http://schemas.openxmlformats.org/officeDocument/2006/relationships/image" Target="../media/image398.emf"/><Relationship Id="rId520" Type="http://schemas.openxmlformats.org/officeDocument/2006/relationships/image" Target="../media/image521.emf"/><Relationship Id="rId562" Type="http://schemas.openxmlformats.org/officeDocument/2006/relationships/image" Target="../media/image563.emf"/><Relationship Id="rId618" Type="http://schemas.openxmlformats.org/officeDocument/2006/relationships/image" Target="../media/image619.emf"/><Relationship Id="rId215" Type="http://schemas.openxmlformats.org/officeDocument/2006/relationships/image" Target="../media/image216.emf"/><Relationship Id="rId257" Type="http://schemas.openxmlformats.org/officeDocument/2006/relationships/image" Target="../media/image258.emf"/><Relationship Id="rId422" Type="http://schemas.openxmlformats.org/officeDocument/2006/relationships/image" Target="../media/image423.emf"/><Relationship Id="rId464" Type="http://schemas.openxmlformats.org/officeDocument/2006/relationships/image" Target="../media/image465.emf"/><Relationship Id="rId299" Type="http://schemas.openxmlformats.org/officeDocument/2006/relationships/image" Target="../media/image300.emf"/><Relationship Id="rId727" Type="http://schemas.openxmlformats.org/officeDocument/2006/relationships/image" Target="../media/image728.emf"/><Relationship Id="rId63" Type="http://schemas.openxmlformats.org/officeDocument/2006/relationships/image" Target="../media/image64.emf"/><Relationship Id="rId159" Type="http://schemas.openxmlformats.org/officeDocument/2006/relationships/image" Target="../media/image160.emf"/><Relationship Id="rId366" Type="http://schemas.openxmlformats.org/officeDocument/2006/relationships/image" Target="../media/image367.emf"/><Relationship Id="rId573" Type="http://schemas.openxmlformats.org/officeDocument/2006/relationships/image" Target="../media/image57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04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25002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05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25002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06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26907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07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28812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0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401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1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211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020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3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830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4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63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5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449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6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258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7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06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8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87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69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496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70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115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925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72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734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73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544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74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353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375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163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43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1403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44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641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45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260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46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070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161925</xdr:rowOff>
    </xdr:to>
    <xdr:pic>
      <xdr:nvPicPr>
        <xdr:cNvPr id="447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527075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48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308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49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546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0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165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1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879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2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308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3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546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4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165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5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070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6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879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7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689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8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498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59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308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0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9117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1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927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2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736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3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546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4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355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5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165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6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832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7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451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8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641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69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355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70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165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71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974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72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974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73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7841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474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5936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835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0014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836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41919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83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2409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83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2409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58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132867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152400</xdr:colOff>
      <xdr:row>1</xdr:row>
      <xdr:rowOff>152400</xdr:rowOff>
    </xdr:to>
    <xdr:pic>
      <xdr:nvPicPr>
        <xdr:cNvPr id="59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132867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152400</xdr:colOff>
      <xdr:row>285</xdr:row>
      <xdr:rowOff>152400</xdr:rowOff>
    </xdr:to>
    <xdr:pic>
      <xdr:nvPicPr>
        <xdr:cNvPr id="60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461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152400</xdr:colOff>
      <xdr:row>285</xdr:row>
      <xdr:rowOff>152400</xdr:rowOff>
    </xdr:to>
    <xdr:pic>
      <xdr:nvPicPr>
        <xdr:cNvPr id="61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461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152400</xdr:colOff>
      <xdr:row>287</xdr:row>
      <xdr:rowOff>152400</xdr:rowOff>
    </xdr:to>
    <xdr:pic>
      <xdr:nvPicPr>
        <xdr:cNvPr id="62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4997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152400</xdr:colOff>
      <xdr:row>288</xdr:row>
      <xdr:rowOff>152400</xdr:rowOff>
    </xdr:to>
    <xdr:pic>
      <xdr:nvPicPr>
        <xdr:cNvPr id="63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5187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152400</xdr:colOff>
      <xdr:row>80</xdr:row>
      <xdr:rowOff>152400</xdr:rowOff>
    </xdr:to>
    <xdr:pic>
      <xdr:nvPicPr>
        <xdr:cNvPr id="64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55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152400</xdr:colOff>
      <xdr:row>79</xdr:row>
      <xdr:rowOff>152400</xdr:rowOff>
    </xdr:to>
    <xdr:pic>
      <xdr:nvPicPr>
        <xdr:cNvPr id="65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36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152400</xdr:colOff>
      <xdr:row>50</xdr:row>
      <xdr:rowOff>152400</xdr:rowOff>
    </xdr:to>
    <xdr:pic>
      <xdr:nvPicPr>
        <xdr:cNvPr id="66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83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152400</xdr:colOff>
      <xdr:row>78</xdr:row>
      <xdr:rowOff>152400</xdr:rowOff>
    </xdr:to>
    <xdr:pic>
      <xdr:nvPicPr>
        <xdr:cNvPr id="67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17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152400</xdr:colOff>
      <xdr:row>77</xdr:row>
      <xdr:rowOff>152400</xdr:rowOff>
    </xdr:to>
    <xdr:pic>
      <xdr:nvPicPr>
        <xdr:cNvPr id="68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98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152400</xdr:colOff>
      <xdr:row>76</xdr:row>
      <xdr:rowOff>152400</xdr:rowOff>
    </xdr:to>
    <xdr:pic>
      <xdr:nvPicPr>
        <xdr:cNvPr id="69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79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152400</xdr:colOff>
      <xdr:row>48</xdr:row>
      <xdr:rowOff>152400</xdr:rowOff>
    </xdr:to>
    <xdr:pic>
      <xdr:nvPicPr>
        <xdr:cNvPr id="70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45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152400</xdr:colOff>
      <xdr:row>75</xdr:row>
      <xdr:rowOff>152400</xdr:rowOff>
    </xdr:to>
    <xdr:pic>
      <xdr:nvPicPr>
        <xdr:cNvPr id="71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60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152400</xdr:colOff>
      <xdr:row>49</xdr:row>
      <xdr:rowOff>152400</xdr:rowOff>
    </xdr:to>
    <xdr:pic>
      <xdr:nvPicPr>
        <xdr:cNvPr id="72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64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152400</xdr:colOff>
      <xdr:row>73</xdr:row>
      <xdr:rowOff>152400</xdr:rowOff>
    </xdr:to>
    <xdr:pic>
      <xdr:nvPicPr>
        <xdr:cNvPr id="73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22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152400</xdr:colOff>
      <xdr:row>71</xdr:row>
      <xdr:rowOff>152400</xdr:rowOff>
    </xdr:to>
    <xdr:pic>
      <xdr:nvPicPr>
        <xdr:cNvPr id="74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83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152400</xdr:colOff>
      <xdr:row>47</xdr:row>
      <xdr:rowOff>152400</xdr:rowOff>
    </xdr:to>
    <xdr:pic>
      <xdr:nvPicPr>
        <xdr:cNvPr id="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26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152400</xdr:colOff>
      <xdr:row>46</xdr:row>
      <xdr:rowOff>152400</xdr:rowOff>
    </xdr:to>
    <xdr:pic>
      <xdr:nvPicPr>
        <xdr:cNvPr id="76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07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152400</xdr:colOff>
      <xdr:row>45</xdr:row>
      <xdr:rowOff>152400</xdr:rowOff>
    </xdr:to>
    <xdr:pic>
      <xdr:nvPicPr>
        <xdr:cNvPr id="77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88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152400</xdr:colOff>
      <xdr:row>64</xdr:row>
      <xdr:rowOff>152400</xdr:rowOff>
    </xdr:to>
    <xdr:pic>
      <xdr:nvPicPr>
        <xdr:cNvPr id="78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50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152400</xdr:colOff>
      <xdr:row>63</xdr:row>
      <xdr:rowOff>152400</xdr:rowOff>
    </xdr:to>
    <xdr:pic>
      <xdr:nvPicPr>
        <xdr:cNvPr id="79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31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152400</xdr:colOff>
      <xdr:row>196</xdr:row>
      <xdr:rowOff>152400</xdr:rowOff>
    </xdr:to>
    <xdr:pic>
      <xdr:nvPicPr>
        <xdr:cNvPr id="80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61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152400</xdr:colOff>
      <xdr:row>190</xdr:row>
      <xdr:rowOff>152400</xdr:rowOff>
    </xdr:to>
    <xdr:pic>
      <xdr:nvPicPr>
        <xdr:cNvPr id="81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518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152400</xdr:colOff>
      <xdr:row>188</xdr:row>
      <xdr:rowOff>152400</xdr:rowOff>
    </xdr:to>
    <xdr:pic>
      <xdr:nvPicPr>
        <xdr:cNvPr id="82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37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152400</xdr:colOff>
      <xdr:row>187</xdr:row>
      <xdr:rowOff>152400</xdr:rowOff>
    </xdr:to>
    <xdr:pic>
      <xdr:nvPicPr>
        <xdr:cNvPr id="83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47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178</xdr:row>
      <xdr:rowOff>171450</xdr:rowOff>
    </xdr:from>
    <xdr:to>
      <xdr:col>1</xdr:col>
      <xdr:colOff>152400</xdr:colOff>
      <xdr:row>179</xdr:row>
      <xdr:rowOff>142875</xdr:rowOff>
    </xdr:to>
    <xdr:pic>
      <xdr:nvPicPr>
        <xdr:cNvPr id="84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04300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152400</xdr:colOff>
      <xdr:row>183</xdr:row>
      <xdr:rowOff>152400</xdr:rowOff>
    </xdr:to>
    <xdr:pic>
      <xdr:nvPicPr>
        <xdr:cNvPr id="85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152400</xdr:colOff>
      <xdr:row>179</xdr:row>
      <xdr:rowOff>152400</xdr:rowOff>
    </xdr:to>
    <xdr:pic>
      <xdr:nvPicPr>
        <xdr:cNvPr id="86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2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152400</xdr:colOff>
      <xdr:row>177</xdr:row>
      <xdr:rowOff>152400</xdr:rowOff>
    </xdr:to>
    <xdr:pic>
      <xdr:nvPicPr>
        <xdr:cNvPr id="87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42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152400</xdr:colOff>
      <xdr:row>186</xdr:row>
      <xdr:rowOff>152400</xdr:rowOff>
    </xdr:to>
    <xdr:pic>
      <xdr:nvPicPr>
        <xdr:cNvPr id="88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56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152400</xdr:colOff>
      <xdr:row>183</xdr:row>
      <xdr:rowOff>152400</xdr:rowOff>
    </xdr:to>
    <xdr:pic>
      <xdr:nvPicPr>
        <xdr:cNvPr id="89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152400</xdr:colOff>
      <xdr:row>179</xdr:row>
      <xdr:rowOff>152400</xdr:rowOff>
    </xdr:to>
    <xdr:pic>
      <xdr:nvPicPr>
        <xdr:cNvPr id="90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2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152400</xdr:colOff>
      <xdr:row>177</xdr:row>
      <xdr:rowOff>152400</xdr:rowOff>
    </xdr:to>
    <xdr:pic>
      <xdr:nvPicPr>
        <xdr:cNvPr id="91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42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152400</xdr:colOff>
      <xdr:row>187</xdr:row>
      <xdr:rowOff>152400</xdr:rowOff>
    </xdr:to>
    <xdr:pic>
      <xdr:nvPicPr>
        <xdr:cNvPr id="92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47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152400</xdr:colOff>
      <xdr:row>186</xdr:row>
      <xdr:rowOff>152400</xdr:rowOff>
    </xdr:to>
    <xdr:pic>
      <xdr:nvPicPr>
        <xdr:cNvPr id="93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56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152400</xdr:colOff>
      <xdr:row>185</xdr:row>
      <xdr:rowOff>152400</xdr:rowOff>
    </xdr:to>
    <xdr:pic>
      <xdr:nvPicPr>
        <xdr:cNvPr id="94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56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152400</xdr:colOff>
      <xdr:row>184</xdr:row>
      <xdr:rowOff>152400</xdr:rowOff>
    </xdr:to>
    <xdr:pic>
      <xdr:nvPicPr>
        <xdr:cNvPr id="95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75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152400</xdr:colOff>
      <xdr:row>183</xdr:row>
      <xdr:rowOff>152400</xdr:rowOff>
    </xdr:to>
    <xdr:pic>
      <xdr:nvPicPr>
        <xdr:cNvPr id="96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152400</xdr:colOff>
      <xdr:row>182</xdr:row>
      <xdr:rowOff>152400</xdr:rowOff>
    </xdr:to>
    <xdr:pic>
      <xdr:nvPicPr>
        <xdr:cNvPr id="97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94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152400</xdr:colOff>
      <xdr:row>181</xdr:row>
      <xdr:rowOff>152400</xdr:rowOff>
    </xdr:to>
    <xdr:pic>
      <xdr:nvPicPr>
        <xdr:cNvPr id="98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804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152400</xdr:colOff>
      <xdr:row>180</xdr:row>
      <xdr:rowOff>152400</xdr:rowOff>
    </xdr:to>
    <xdr:pic>
      <xdr:nvPicPr>
        <xdr:cNvPr id="99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613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152400</xdr:colOff>
      <xdr:row>179</xdr:row>
      <xdr:rowOff>152400</xdr:rowOff>
    </xdr:to>
    <xdr:pic>
      <xdr:nvPicPr>
        <xdr:cNvPr id="100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2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152400</xdr:colOff>
      <xdr:row>178</xdr:row>
      <xdr:rowOff>152400</xdr:rowOff>
    </xdr:to>
    <xdr:pic>
      <xdr:nvPicPr>
        <xdr:cNvPr id="101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232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152400</xdr:colOff>
      <xdr:row>177</xdr:row>
      <xdr:rowOff>152400</xdr:rowOff>
    </xdr:to>
    <xdr:pic>
      <xdr:nvPicPr>
        <xdr:cNvPr id="102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42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152400</xdr:colOff>
      <xdr:row>192</xdr:row>
      <xdr:rowOff>152400</xdr:rowOff>
    </xdr:to>
    <xdr:pic>
      <xdr:nvPicPr>
        <xdr:cNvPr id="103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899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152400</xdr:colOff>
      <xdr:row>189</xdr:row>
      <xdr:rowOff>152400</xdr:rowOff>
    </xdr:to>
    <xdr:pic>
      <xdr:nvPicPr>
        <xdr:cNvPr id="104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28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152400</xdr:colOff>
      <xdr:row>178</xdr:row>
      <xdr:rowOff>152400</xdr:rowOff>
    </xdr:to>
    <xdr:pic>
      <xdr:nvPicPr>
        <xdr:cNvPr id="105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232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152400</xdr:colOff>
      <xdr:row>177</xdr:row>
      <xdr:rowOff>152400</xdr:rowOff>
    </xdr:to>
    <xdr:pic>
      <xdr:nvPicPr>
        <xdr:cNvPr id="106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42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152400</xdr:colOff>
      <xdr:row>176</xdr:row>
      <xdr:rowOff>152400</xdr:rowOff>
    </xdr:to>
    <xdr:pic>
      <xdr:nvPicPr>
        <xdr:cNvPr id="107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851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152400</xdr:colOff>
      <xdr:row>176</xdr:row>
      <xdr:rowOff>152400</xdr:rowOff>
    </xdr:to>
    <xdr:pic>
      <xdr:nvPicPr>
        <xdr:cNvPr id="108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851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152400</xdr:colOff>
      <xdr:row>175</xdr:row>
      <xdr:rowOff>152400</xdr:rowOff>
    </xdr:to>
    <xdr:pic>
      <xdr:nvPicPr>
        <xdr:cNvPr id="109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66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152400</xdr:colOff>
      <xdr:row>174</xdr:row>
      <xdr:rowOff>152400</xdr:rowOff>
    </xdr:to>
    <xdr:pic>
      <xdr:nvPicPr>
        <xdr:cNvPr id="110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3470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152400</xdr:colOff>
      <xdr:row>29</xdr:row>
      <xdr:rowOff>152400</xdr:rowOff>
    </xdr:to>
    <xdr:pic>
      <xdr:nvPicPr>
        <xdr:cNvPr id="11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152400</xdr:colOff>
      <xdr:row>148</xdr:row>
      <xdr:rowOff>152400</xdr:rowOff>
    </xdr:to>
    <xdr:pic>
      <xdr:nvPicPr>
        <xdr:cNvPr id="11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5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152400</xdr:colOff>
      <xdr:row>148</xdr:row>
      <xdr:rowOff>152400</xdr:rowOff>
    </xdr:to>
    <xdr:pic>
      <xdr:nvPicPr>
        <xdr:cNvPr id="11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5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152400</xdr:colOff>
      <xdr:row>148</xdr:row>
      <xdr:rowOff>152400</xdr:rowOff>
    </xdr:to>
    <xdr:pic>
      <xdr:nvPicPr>
        <xdr:cNvPr id="114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5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152400</xdr:colOff>
      <xdr:row>191</xdr:row>
      <xdr:rowOff>152400</xdr:rowOff>
    </xdr:to>
    <xdr:pic>
      <xdr:nvPicPr>
        <xdr:cNvPr id="115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709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152400</xdr:colOff>
      <xdr:row>191</xdr:row>
      <xdr:rowOff>152400</xdr:rowOff>
    </xdr:to>
    <xdr:pic>
      <xdr:nvPicPr>
        <xdr:cNvPr id="116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709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152400</xdr:colOff>
      <xdr:row>137</xdr:row>
      <xdr:rowOff>152400</xdr:rowOff>
    </xdr:to>
    <xdr:pic>
      <xdr:nvPicPr>
        <xdr:cNvPr id="11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41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152400</xdr:colOff>
      <xdr:row>137</xdr:row>
      <xdr:rowOff>152400</xdr:rowOff>
    </xdr:to>
    <xdr:pic>
      <xdr:nvPicPr>
        <xdr:cNvPr id="11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41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152400</xdr:colOff>
      <xdr:row>137</xdr:row>
      <xdr:rowOff>152400</xdr:rowOff>
    </xdr:to>
    <xdr:pic>
      <xdr:nvPicPr>
        <xdr:cNvPr id="11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41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152400</xdr:colOff>
      <xdr:row>138</xdr:row>
      <xdr:rowOff>152400</xdr:rowOff>
    </xdr:to>
    <xdr:pic>
      <xdr:nvPicPr>
        <xdr:cNvPr id="12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6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152400</xdr:colOff>
      <xdr:row>138</xdr:row>
      <xdr:rowOff>152400</xdr:rowOff>
    </xdr:to>
    <xdr:pic>
      <xdr:nvPicPr>
        <xdr:cNvPr id="12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6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152400</xdr:colOff>
      <xdr:row>138</xdr:row>
      <xdr:rowOff>152400</xdr:rowOff>
    </xdr:to>
    <xdr:pic>
      <xdr:nvPicPr>
        <xdr:cNvPr id="12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66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925</xdr:row>
      <xdr:rowOff>103717</xdr:rowOff>
    </xdr:to>
    <xdr:pic>
      <xdr:nvPicPr>
        <xdr:cNvPr id="123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5079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926</xdr:row>
      <xdr:rowOff>103717</xdr:rowOff>
    </xdr:to>
    <xdr:pic>
      <xdr:nvPicPr>
        <xdr:cNvPr id="124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3174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886</xdr:row>
      <xdr:rowOff>0</xdr:rowOff>
    </xdr:from>
    <xdr:to>
      <xdr:col>1</xdr:col>
      <xdr:colOff>152400</xdr:colOff>
      <xdr:row>891</xdr:row>
      <xdr:rowOff>114300</xdr:rowOff>
    </xdr:to>
    <xdr:pic>
      <xdr:nvPicPr>
        <xdr:cNvPr id="125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9116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927</xdr:row>
      <xdr:rowOff>103717</xdr:rowOff>
    </xdr:to>
    <xdr:pic>
      <xdr:nvPicPr>
        <xdr:cNvPr id="126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1269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27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936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28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74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876</xdr:row>
      <xdr:rowOff>0</xdr:rowOff>
    </xdr:from>
    <xdr:to>
      <xdr:col>1</xdr:col>
      <xdr:colOff>152400</xdr:colOff>
      <xdr:row>881</xdr:row>
      <xdr:rowOff>114300</xdr:rowOff>
    </xdr:to>
    <xdr:pic>
      <xdr:nvPicPr>
        <xdr:cNvPr id="129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7211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141817</xdr:rowOff>
    </xdr:to>
    <xdr:pic>
      <xdr:nvPicPr>
        <xdr:cNvPr id="130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555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884</xdr:row>
      <xdr:rowOff>0</xdr:rowOff>
    </xdr:from>
    <xdr:to>
      <xdr:col>1</xdr:col>
      <xdr:colOff>152400</xdr:colOff>
      <xdr:row>889</xdr:row>
      <xdr:rowOff>152400</xdr:rowOff>
    </xdr:to>
    <xdr:pic>
      <xdr:nvPicPr>
        <xdr:cNvPr id="131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8735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141817</xdr:rowOff>
    </xdr:to>
    <xdr:pic>
      <xdr:nvPicPr>
        <xdr:cNvPr id="132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174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33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793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875</xdr:row>
      <xdr:rowOff>0</xdr:rowOff>
    </xdr:from>
    <xdr:to>
      <xdr:col>1</xdr:col>
      <xdr:colOff>152400</xdr:colOff>
      <xdr:row>880</xdr:row>
      <xdr:rowOff>114300</xdr:rowOff>
    </xdr:to>
    <xdr:pic>
      <xdr:nvPicPr>
        <xdr:cNvPr id="134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70208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866</xdr:row>
      <xdr:rowOff>0</xdr:rowOff>
    </xdr:from>
    <xdr:to>
      <xdr:col>1</xdr:col>
      <xdr:colOff>152400</xdr:colOff>
      <xdr:row>871</xdr:row>
      <xdr:rowOff>152400</xdr:rowOff>
    </xdr:to>
    <xdr:pic>
      <xdr:nvPicPr>
        <xdr:cNvPr id="135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5306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913</xdr:row>
      <xdr:rowOff>0</xdr:rowOff>
    </xdr:from>
    <xdr:to>
      <xdr:col>1</xdr:col>
      <xdr:colOff>152400</xdr:colOff>
      <xdr:row>918</xdr:row>
      <xdr:rowOff>152400</xdr:rowOff>
    </xdr:to>
    <xdr:pic>
      <xdr:nvPicPr>
        <xdr:cNvPr id="136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269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911</xdr:row>
      <xdr:rowOff>0</xdr:rowOff>
    </xdr:from>
    <xdr:to>
      <xdr:col>1</xdr:col>
      <xdr:colOff>152400</xdr:colOff>
      <xdr:row>916</xdr:row>
      <xdr:rowOff>114300</xdr:rowOff>
    </xdr:to>
    <xdr:pic>
      <xdr:nvPicPr>
        <xdr:cNvPr id="137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888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880</xdr:row>
      <xdr:rowOff>0</xdr:rowOff>
    </xdr:from>
    <xdr:to>
      <xdr:col>1</xdr:col>
      <xdr:colOff>152400</xdr:colOff>
      <xdr:row>885</xdr:row>
      <xdr:rowOff>114300</xdr:rowOff>
    </xdr:to>
    <xdr:pic>
      <xdr:nvPicPr>
        <xdr:cNvPr id="13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7973375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903</xdr:row>
      <xdr:rowOff>0</xdr:rowOff>
    </xdr:from>
    <xdr:to>
      <xdr:col>1</xdr:col>
      <xdr:colOff>152400</xdr:colOff>
      <xdr:row>908</xdr:row>
      <xdr:rowOff>152400</xdr:rowOff>
    </xdr:to>
    <xdr:pic>
      <xdr:nvPicPr>
        <xdr:cNvPr id="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364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904</xdr:row>
      <xdr:rowOff>0</xdr:rowOff>
    </xdr:from>
    <xdr:to>
      <xdr:col>1</xdr:col>
      <xdr:colOff>152400</xdr:colOff>
      <xdr:row>909</xdr:row>
      <xdr:rowOff>152400</xdr:rowOff>
    </xdr:to>
    <xdr:pic>
      <xdr:nvPicPr>
        <xdr:cNvPr id="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554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905</xdr:row>
      <xdr:rowOff>0</xdr:rowOff>
    </xdr:from>
    <xdr:to>
      <xdr:col>1</xdr:col>
      <xdr:colOff>152400</xdr:colOff>
      <xdr:row>910</xdr:row>
      <xdr:rowOff>152400</xdr:rowOff>
    </xdr:to>
    <xdr:pic>
      <xdr:nvPicPr>
        <xdr:cNvPr id="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745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907</xdr:row>
      <xdr:rowOff>0</xdr:rowOff>
    </xdr:from>
    <xdr:to>
      <xdr:col>1</xdr:col>
      <xdr:colOff>152400</xdr:colOff>
      <xdr:row>912</xdr:row>
      <xdr:rowOff>114300</xdr:rowOff>
    </xdr:to>
    <xdr:pic>
      <xdr:nvPicPr>
        <xdr:cNvPr id="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126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908</xdr:row>
      <xdr:rowOff>0</xdr:rowOff>
    </xdr:from>
    <xdr:to>
      <xdr:col>1</xdr:col>
      <xdr:colOff>152400</xdr:colOff>
      <xdr:row>913</xdr:row>
      <xdr:rowOff>76200</xdr:rowOff>
    </xdr:to>
    <xdr:pic>
      <xdr:nvPicPr>
        <xdr:cNvPr id="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316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909</xdr:row>
      <xdr:rowOff>0</xdr:rowOff>
    </xdr:from>
    <xdr:to>
      <xdr:col>1</xdr:col>
      <xdr:colOff>152400</xdr:colOff>
      <xdr:row>914</xdr:row>
      <xdr:rowOff>76200</xdr:rowOff>
    </xdr:to>
    <xdr:pic>
      <xdr:nvPicPr>
        <xdr:cNvPr id="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507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910</xdr:row>
      <xdr:rowOff>0</xdr:rowOff>
    </xdr:from>
    <xdr:to>
      <xdr:col>1</xdr:col>
      <xdr:colOff>152400</xdr:colOff>
      <xdr:row>915</xdr:row>
      <xdr:rowOff>76200</xdr:rowOff>
    </xdr:to>
    <xdr:pic>
      <xdr:nvPicPr>
        <xdr:cNvPr id="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697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911</xdr:row>
      <xdr:rowOff>0</xdr:rowOff>
    </xdr:from>
    <xdr:to>
      <xdr:col>1</xdr:col>
      <xdr:colOff>152400</xdr:colOff>
      <xdr:row>916</xdr:row>
      <xdr:rowOff>114300</xdr:rowOff>
    </xdr:to>
    <xdr:pic>
      <xdr:nvPicPr>
        <xdr:cNvPr id="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888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913</xdr:row>
      <xdr:rowOff>0</xdr:rowOff>
    </xdr:from>
    <xdr:to>
      <xdr:col>1</xdr:col>
      <xdr:colOff>152400</xdr:colOff>
      <xdr:row>918</xdr:row>
      <xdr:rowOff>152400</xdr:rowOff>
    </xdr:to>
    <xdr:pic>
      <xdr:nvPicPr>
        <xdr:cNvPr id="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269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914</xdr:row>
      <xdr:rowOff>0</xdr:rowOff>
    </xdr:from>
    <xdr:to>
      <xdr:col>1</xdr:col>
      <xdr:colOff>152400</xdr:colOff>
      <xdr:row>919</xdr:row>
      <xdr:rowOff>152400</xdr:rowOff>
    </xdr:to>
    <xdr:pic>
      <xdr:nvPicPr>
        <xdr:cNvPr id="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459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915</xdr:row>
      <xdr:rowOff>0</xdr:rowOff>
    </xdr:from>
    <xdr:to>
      <xdr:col>1</xdr:col>
      <xdr:colOff>152400</xdr:colOff>
      <xdr:row>920</xdr:row>
      <xdr:rowOff>152400</xdr:rowOff>
    </xdr:to>
    <xdr:pic>
      <xdr:nvPicPr>
        <xdr:cNvPr id="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650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916</xdr:row>
      <xdr:rowOff>0</xdr:rowOff>
    </xdr:from>
    <xdr:to>
      <xdr:col>1</xdr:col>
      <xdr:colOff>152400</xdr:colOff>
      <xdr:row>921</xdr:row>
      <xdr:rowOff>152400</xdr:rowOff>
    </xdr:to>
    <xdr:pic>
      <xdr:nvPicPr>
        <xdr:cNvPr id="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840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917</xdr:row>
      <xdr:rowOff>0</xdr:rowOff>
    </xdr:from>
    <xdr:to>
      <xdr:col>1</xdr:col>
      <xdr:colOff>152400</xdr:colOff>
      <xdr:row>922</xdr:row>
      <xdr:rowOff>114300</xdr:rowOff>
    </xdr:to>
    <xdr:pic>
      <xdr:nvPicPr>
        <xdr:cNvPr id="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031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918</xdr:row>
      <xdr:rowOff>0</xdr:rowOff>
    </xdr:from>
    <xdr:to>
      <xdr:col>1</xdr:col>
      <xdr:colOff>152400</xdr:colOff>
      <xdr:row>923</xdr:row>
      <xdr:rowOff>114300</xdr:rowOff>
    </xdr:to>
    <xdr:pic>
      <xdr:nvPicPr>
        <xdr:cNvPr id="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221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922</xdr:row>
      <xdr:rowOff>0</xdr:rowOff>
    </xdr:from>
    <xdr:to>
      <xdr:col>1</xdr:col>
      <xdr:colOff>152400</xdr:colOff>
      <xdr:row>927</xdr:row>
      <xdr:rowOff>103717</xdr:rowOff>
    </xdr:to>
    <xdr:pic>
      <xdr:nvPicPr>
        <xdr:cNvPr id="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602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793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983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141817</xdr:rowOff>
    </xdr:to>
    <xdr:pic>
      <xdr:nvPicPr>
        <xdr:cNvPr id="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174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141817</xdr:rowOff>
    </xdr:to>
    <xdr:pic>
      <xdr:nvPicPr>
        <xdr:cNvPr id="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364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141817</xdr:rowOff>
    </xdr:to>
    <xdr:pic>
      <xdr:nvPicPr>
        <xdr:cNvPr id="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555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74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936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927</xdr:row>
      <xdr:rowOff>103717</xdr:rowOff>
    </xdr:to>
    <xdr:pic>
      <xdr:nvPicPr>
        <xdr:cNvPr id="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1269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926</xdr:row>
      <xdr:rowOff>103717</xdr:rowOff>
    </xdr:to>
    <xdr:pic>
      <xdr:nvPicPr>
        <xdr:cNvPr id="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3174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925</xdr:row>
      <xdr:rowOff>103717</xdr:rowOff>
    </xdr:to>
    <xdr:pic>
      <xdr:nvPicPr>
        <xdr:cNvPr id="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5079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924</xdr:row>
      <xdr:rowOff>141817</xdr:rowOff>
    </xdr:to>
    <xdr:pic>
      <xdr:nvPicPr>
        <xdr:cNvPr id="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69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78889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906</xdr:row>
      <xdr:rowOff>0</xdr:rowOff>
    </xdr:from>
    <xdr:to>
      <xdr:col>1</xdr:col>
      <xdr:colOff>152400</xdr:colOff>
      <xdr:row>911</xdr:row>
      <xdr:rowOff>114300</xdr:rowOff>
    </xdr:to>
    <xdr:pic>
      <xdr:nvPicPr>
        <xdr:cNvPr id="166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93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906</xdr:row>
      <xdr:rowOff>0</xdr:rowOff>
    </xdr:from>
    <xdr:to>
      <xdr:col>1</xdr:col>
      <xdr:colOff>152400</xdr:colOff>
      <xdr:row>911</xdr:row>
      <xdr:rowOff>114300</xdr:rowOff>
    </xdr:to>
    <xdr:pic>
      <xdr:nvPicPr>
        <xdr:cNvPr id="167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93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906</xdr:row>
      <xdr:rowOff>0</xdr:rowOff>
    </xdr:from>
    <xdr:to>
      <xdr:col>1</xdr:col>
      <xdr:colOff>152400</xdr:colOff>
      <xdr:row>911</xdr:row>
      <xdr:rowOff>114300</xdr:rowOff>
    </xdr:to>
    <xdr:pic>
      <xdr:nvPicPr>
        <xdr:cNvPr id="168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93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69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936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70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745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141817</xdr:rowOff>
    </xdr:to>
    <xdr:pic>
      <xdr:nvPicPr>
        <xdr:cNvPr id="17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555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141817</xdr:rowOff>
    </xdr:to>
    <xdr:pic>
      <xdr:nvPicPr>
        <xdr:cNvPr id="172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364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141817</xdr:rowOff>
    </xdr:to>
    <xdr:pic>
      <xdr:nvPicPr>
        <xdr:cNvPr id="173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174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74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983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928</xdr:row>
      <xdr:rowOff>103717</xdr:rowOff>
    </xdr:to>
    <xdr:pic>
      <xdr:nvPicPr>
        <xdr:cNvPr id="175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793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922</xdr:row>
      <xdr:rowOff>0</xdr:rowOff>
    </xdr:from>
    <xdr:to>
      <xdr:col>1</xdr:col>
      <xdr:colOff>152400</xdr:colOff>
      <xdr:row>927</xdr:row>
      <xdr:rowOff>103717</xdr:rowOff>
    </xdr:to>
    <xdr:pic>
      <xdr:nvPicPr>
        <xdr:cNvPr id="176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602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918</xdr:row>
      <xdr:rowOff>0</xdr:rowOff>
    </xdr:from>
    <xdr:to>
      <xdr:col>1</xdr:col>
      <xdr:colOff>152400</xdr:colOff>
      <xdr:row>923</xdr:row>
      <xdr:rowOff>114300</xdr:rowOff>
    </xdr:to>
    <xdr:pic>
      <xdr:nvPicPr>
        <xdr:cNvPr id="177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5221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916</xdr:row>
      <xdr:rowOff>0</xdr:rowOff>
    </xdr:from>
    <xdr:to>
      <xdr:col>1</xdr:col>
      <xdr:colOff>152400</xdr:colOff>
      <xdr:row>921</xdr:row>
      <xdr:rowOff>152400</xdr:rowOff>
    </xdr:to>
    <xdr:pic>
      <xdr:nvPicPr>
        <xdr:cNvPr id="178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840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914</xdr:row>
      <xdr:rowOff>0</xdr:rowOff>
    </xdr:from>
    <xdr:to>
      <xdr:col>1</xdr:col>
      <xdr:colOff>152400</xdr:colOff>
      <xdr:row>919</xdr:row>
      <xdr:rowOff>152400</xdr:rowOff>
    </xdr:to>
    <xdr:pic>
      <xdr:nvPicPr>
        <xdr:cNvPr id="179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4599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913</xdr:row>
      <xdr:rowOff>0</xdr:rowOff>
    </xdr:from>
    <xdr:to>
      <xdr:col>1</xdr:col>
      <xdr:colOff>152400</xdr:colOff>
      <xdr:row>918</xdr:row>
      <xdr:rowOff>152400</xdr:rowOff>
    </xdr:to>
    <xdr:pic>
      <xdr:nvPicPr>
        <xdr:cNvPr id="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269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911</xdr:row>
      <xdr:rowOff>0</xdr:rowOff>
    </xdr:from>
    <xdr:to>
      <xdr:col>1</xdr:col>
      <xdr:colOff>152400</xdr:colOff>
      <xdr:row>916</xdr:row>
      <xdr:rowOff>114300</xdr:rowOff>
    </xdr:to>
    <xdr:pic>
      <xdr:nvPicPr>
        <xdr:cNvPr id="181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38884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739</xdr:row>
      <xdr:rowOff>0</xdr:rowOff>
    </xdr:from>
    <xdr:to>
      <xdr:col>1</xdr:col>
      <xdr:colOff>152400</xdr:colOff>
      <xdr:row>742</xdr:row>
      <xdr:rowOff>152400</xdr:rowOff>
    </xdr:to>
    <xdr:pic>
      <xdr:nvPicPr>
        <xdr:cNvPr id="182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1103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738</xdr:row>
      <xdr:rowOff>0</xdr:rowOff>
    </xdr:from>
    <xdr:to>
      <xdr:col>1</xdr:col>
      <xdr:colOff>152400</xdr:colOff>
      <xdr:row>741</xdr:row>
      <xdr:rowOff>152400</xdr:rowOff>
    </xdr:to>
    <xdr:pic>
      <xdr:nvPicPr>
        <xdr:cNvPr id="183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912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709</xdr:row>
      <xdr:rowOff>0</xdr:rowOff>
    </xdr:from>
    <xdr:to>
      <xdr:col>1</xdr:col>
      <xdr:colOff>152400</xdr:colOff>
      <xdr:row>712</xdr:row>
      <xdr:rowOff>114300</xdr:rowOff>
    </xdr:to>
    <xdr:pic>
      <xdr:nvPicPr>
        <xdr:cNvPr id="184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5388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737</xdr:row>
      <xdr:rowOff>0</xdr:rowOff>
    </xdr:from>
    <xdr:to>
      <xdr:col>1</xdr:col>
      <xdr:colOff>152400</xdr:colOff>
      <xdr:row>740</xdr:row>
      <xdr:rowOff>152400</xdr:rowOff>
    </xdr:to>
    <xdr:pic>
      <xdr:nvPicPr>
        <xdr:cNvPr id="185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722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736</xdr:row>
      <xdr:rowOff>0</xdr:rowOff>
    </xdr:from>
    <xdr:to>
      <xdr:col>1</xdr:col>
      <xdr:colOff>152400</xdr:colOff>
      <xdr:row>739</xdr:row>
      <xdr:rowOff>152400</xdr:rowOff>
    </xdr:to>
    <xdr:pic>
      <xdr:nvPicPr>
        <xdr:cNvPr id="186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531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735</xdr:row>
      <xdr:rowOff>0</xdr:rowOff>
    </xdr:from>
    <xdr:to>
      <xdr:col>1</xdr:col>
      <xdr:colOff>152400</xdr:colOff>
      <xdr:row>738</xdr:row>
      <xdr:rowOff>161925</xdr:rowOff>
    </xdr:to>
    <xdr:pic>
      <xdr:nvPicPr>
        <xdr:cNvPr id="187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707</xdr:row>
      <xdr:rowOff>0</xdr:rowOff>
    </xdr:from>
    <xdr:to>
      <xdr:col>1</xdr:col>
      <xdr:colOff>152400</xdr:colOff>
      <xdr:row>710</xdr:row>
      <xdr:rowOff>152400</xdr:rowOff>
    </xdr:to>
    <xdr:pic>
      <xdr:nvPicPr>
        <xdr:cNvPr id="188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5007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734</xdr:row>
      <xdr:rowOff>0</xdr:rowOff>
    </xdr:from>
    <xdr:to>
      <xdr:col>1</xdr:col>
      <xdr:colOff>152400</xdr:colOff>
      <xdr:row>737</xdr:row>
      <xdr:rowOff>161925</xdr:rowOff>
    </xdr:to>
    <xdr:pic>
      <xdr:nvPicPr>
        <xdr:cNvPr id="189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150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708</xdr:row>
      <xdr:rowOff>0</xdr:rowOff>
    </xdr:from>
    <xdr:to>
      <xdr:col>1</xdr:col>
      <xdr:colOff>152400</xdr:colOff>
      <xdr:row>711</xdr:row>
      <xdr:rowOff>152400</xdr:rowOff>
    </xdr:to>
    <xdr:pic>
      <xdr:nvPicPr>
        <xdr:cNvPr id="190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5197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732</xdr:row>
      <xdr:rowOff>0</xdr:rowOff>
    </xdr:from>
    <xdr:to>
      <xdr:col>1</xdr:col>
      <xdr:colOff>152400</xdr:colOff>
      <xdr:row>735</xdr:row>
      <xdr:rowOff>152400</xdr:rowOff>
    </xdr:to>
    <xdr:pic>
      <xdr:nvPicPr>
        <xdr:cNvPr id="191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9769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730</xdr:row>
      <xdr:rowOff>0</xdr:rowOff>
    </xdr:from>
    <xdr:to>
      <xdr:col>1</xdr:col>
      <xdr:colOff>152400</xdr:colOff>
      <xdr:row>733</xdr:row>
      <xdr:rowOff>152400</xdr:rowOff>
    </xdr:to>
    <xdr:pic>
      <xdr:nvPicPr>
        <xdr:cNvPr id="192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9388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706</xdr:row>
      <xdr:rowOff>0</xdr:rowOff>
    </xdr:from>
    <xdr:to>
      <xdr:col>1</xdr:col>
      <xdr:colOff>152400</xdr:colOff>
      <xdr:row>709</xdr:row>
      <xdr:rowOff>152400</xdr:rowOff>
    </xdr:to>
    <xdr:pic>
      <xdr:nvPicPr>
        <xdr:cNvPr id="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4816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705</xdr:row>
      <xdr:rowOff>0</xdr:rowOff>
    </xdr:from>
    <xdr:to>
      <xdr:col>1</xdr:col>
      <xdr:colOff>152400</xdr:colOff>
      <xdr:row>708</xdr:row>
      <xdr:rowOff>152400</xdr:rowOff>
    </xdr:to>
    <xdr:pic>
      <xdr:nvPicPr>
        <xdr:cNvPr id="194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4626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704</xdr:row>
      <xdr:rowOff>0</xdr:rowOff>
    </xdr:from>
    <xdr:to>
      <xdr:col>1</xdr:col>
      <xdr:colOff>152400</xdr:colOff>
      <xdr:row>707</xdr:row>
      <xdr:rowOff>152400</xdr:rowOff>
    </xdr:to>
    <xdr:pic>
      <xdr:nvPicPr>
        <xdr:cNvPr id="195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4435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723</xdr:row>
      <xdr:rowOff>0</xdr:rowOff>
    </xdr:from>
    <xdr:to>
      <xdr:col>1</xdr:col>
      <xdr:colOff>152400</xdr:colOff>
      <xdr:row>726</xdr:row>
      <xdr:rowOff>114300</xdr:rowOff>
    </xdr:to>
    <xdr:pic>
      <xdr:nvPicPr>
        <xdr:cNvPr id="196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80553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722</xdr:row>
      <xdr:rowOff>0</xdr:rowOff>
    </xdr:from>
    <xdr:to>
      <xdr:col>1</xdr:col>
      <xdr:colOff>152400</xdr:colOff>
      <xdr:row>725</xdr:row>
      <xdr:rowOff>152400</xdr:rowOff>
    </xdr:to>
    <xdr:pic>
      <xdr:nvPicPr>
        <xdr:cNvPr id="197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7864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855</xdr:row>
      <xdr:rowOff>0</xdr:rowOff>
    </xdr:from>
    <xdr:to>
      <xdr:col>1</xdr:col>
      <xdr:colOff>152400</xdr:colOff>
      <xdr:row>858</xdr:row>
      <xdr:rowOff>152400</xdr:rowOff>
    </xdr:to>
    <xdr:pic>
      <xdr:nvPicPr>
        <xdr:cNvPr id="198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210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849</xdr:row>
      <xdr:rowOff>0</xdr:rowOff>
    </xdr:from>
    <xdr:to>
      <xdr:col>1</xdr:col>
      <xdr:colOff>152400</xdr:colOff>
      <xdr:row>852</xdr:row>
      <xdr:rowOff>152400</xdr:rowOff>
    </xdr:to>
    <xdr:pic>
      <xdr:nvPicPr>
        <xdr:cNvPr id="199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067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847</xdr:row>
      <xdr:rowOff>0</xdr:rowOff>
    </xdr:from>
    <xdr:to>
      <xdr:col>1</xdr:col>
      <xdr:colOff>152400</xdr:colOff>
      <xdr:row>850</xdr:row>
      <xdr:rowOff>152400</xdr:rowOff>
    </xdr:to>
    <xdr:pic>
      <xdr:nvPicPr>
        <xdr:cNvPr id="200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686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846</xdr:row>
      <xdr:rowOff>0</xdr:rowOff>
    </xdr:from>
    <xdr:to>
      <xdr:col>1</xdr:col>
      <xdr:colOff>152400</xdr:colOff>
      <xdr:row>849</xdr:row>
      <xdr:rowOff>152400</xdr:rowOff>
    </xdr:to>
    <xdr:pic>
      <xdr:nvPicPr>
        <xdr:cNvPr id="201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496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837</xdr:row>
      <xdr:rowOff>171450</xdr:rowOff>
    </xdr:from>
    <xdr:to>
      <xdr:col>1</xdr:col>
      <xdr:colOff>152400</xdr:colOff>
      <xdr:row>841</xdr:row>
      <xdr:rowOff>142875</xdr:rowOff>
    </xdr:to>
    <xdr:pic>
      <xdr:nvPicPr>
        <xdr:cNvPr id="202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953325"/>
          <a:ext cx="1524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842</xdr:row>
      <xdr:rowOff>0</xdr:rowOff>
    </xdr:from>
    <xdr:to>
      <xdr:col>1</xdr:col>
      <xdr:colOff>152400</xdr:colOff>
      <xdr:row>845</xdr:row>
      <xdr:rowOff>152400</xdr:rowOff>
    </xdr:to>
    <xdr:pic>
      <xdr:nvPicPr>
        <xdr:cNvPr id="203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734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838</xdr:row>
      <xdr:rowOff>0</xdr:rowOff>
    </xdr:from>
    <xdr:to>
      <xdr:col>1</xdr:col>
      <xdr:colOff>152400</xdr:colOff>
      <xdr:row>841</xdr:row>
      <xdr:rowOff>152400</xdr:rowOff>
    </xdr:to>
    <xdr:pic>
      <xdr:nvPicPr>
        <xdr:cNvPr id="204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972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836</xdr:row>
      <xdr:rowOff>0</xdr:rowOff>
    </xdr:from>
    <xdr:to>
      <xdr:col>1</xdr:col>
      <xdr:colOff>152400</xdr:colOff>
      <xdr:row>839</xdr:row>
      <xdr:rowOff>152400</xdr:rowOff>
    </xdr:to>
    <xdr:pic>
      <xdr:nvPicPr>
        <xdr:cNvPr id="205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59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845</xdr:row>
      <xdr:rowOff>0</xdr:rowOff>
    </xdr:from>
    <xdr:to>
      <xdr:col>1</xdr:col>
      <xdr:colOff>152400</xdr:colOff>
      <xdr:row>848</xdr:row>
      <xdr:rowOff>152400</xdr:rowOff>
    </xdr:to>
    <xdr:pic>
      <xdr:nvPicPr>
        <xdr:cNvPr id="206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305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842</xdr:row>
      <xdr:rowOff>0</xdr:rowOff>
    </xdr:from>
    <xdr:to>
      <xdr:col>1</xdr:col>
      <xdr:colOff>152400</xdr:colOff>
      <xdr:row>845</xdr:row>
      <xdr:rowOff>152400</xdr:rowOff>
    </xdr:to>
    <xdr:pic>
      <xdr:nvPicPr>
        <xdr:cNvPr id="207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734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838</xdr:row>
      <xdr:rowOff>0</xdr:rowOff>
    </xdr:from>
    <xdr:to>
      <xdr:col>1</xdr:col>
      <xdr:colOff>152400</xdr:colOff>
      <xdr:row>841</xdr:row>
      <xdr:rowOff>152400</xdr:rowOff>
    </xdr:to>
    <xdr:pic>
      <xdr:nvPicPr>
        <xdr:cNvPr id="208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972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836</xdr:row>
      <xdr:rowOff>0</xdr:rowOff>
    </xdr:from>
    <xdr:to>
      <xdr:col>1</xdr:col>
      <xdr:colOff>152400</xdr:colOff>
      <xdr:row>839</xdr:row>
      <xdr:rowOff>152400</xdr:rowOff>
    </xdr:to>
    <xdr:pic>
      <xdr:nvPicPr>
        <xdr:cNvPr id="209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59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846</xdr:row>
      <xdr:rowOff>0</xdr:rowOff>
    </xdr:from>
    <xdr:to>
      <xdr:col>1</xdr:col>
      <xdr:colOff>152400</xdr:colOff>
      <xdr:row>849</xdr:row>
      <xdr:rowOff>152400</xdr:rowOff>
    </xdr:to>
    <xdr:pic>
      <xdr:nvPicPr>
        <xdr:cNvPr id="210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496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845</xdr:row>
      <xdr:rowOff>0</xdr:rowOff>
    </xdr:from>
    <xdr:to>
      <xdr:col>1</xdr:col>
      <xdr:colOff>152400</xdr:colOff>
      <xdr:row>848</xdr:row>
      <xdr:rowOff>152400</xdr:rowOff>
    </xdr:to>
    <xdr:pic>
      <xdr:nvPicPr>
        <xdr:cNvPr id="211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305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844</xdr:row>
      <xdr:rowOff>0</xdr:rowOff>
    </xdr:from>
    <xdr:to>
      <xdr:col>1</xdr:col>
      <xdr:colOff>152400</xdr:colOff>
      <xdr:row>847</xdr:row>
      <xdr:rowOff>152400</xdr:rowOff>
    </xdr:to>
    <xdr:pic>
      <xdr:nvPicPr>
        <xdr:cNvPr id="212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115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843</xdr:row>
      <xdr:rowOff>0</xdr:rowOff>
    </xdr:from>
    <xdr:to>
      <xdr:col>1</xdr:col>
      <xdr:colOff>152400</xdr:colOff>
      <xdr:row>846</xdr:row>
      <xdr:rowOff>152400</xdr:rowOff>
    </xdr:to>
    <xdr:pic>
      <xdr:nvPicPr>
        <xdr:cNvPr id="213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924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842</xdr:row>
      <xdr:rowOff>0</xdr:rowOff>
    </xdr:from>
    <xdr:to>
      <xdr:col>1</xdr:col>
      <xdr:colOff>152400</xdr:colOff>
      <xdr:row>845</xdr:row>
      <xdr:rowOff>152400</xdr:rowOff>
    </xdr:to>
    <xdr:pic>
      <xdr:nvPicPr>
        <xdr:cNvPr id="214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734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841</xdr:row>
      <xdr:rowOff>0</xdr:rowOff>
    </xdr:from>
    <xdr:to>
      <xdr:col>1</xdr:col>
      <xdr:colOff>152400</xdr:colOff>
      <xdr:row>844</xdr:row>
      <xdr:rowOff>152400</xdr:rowOff>
    </xdr:to>
    <xdr:pic>
      <xdr:nvPicPr>
        <xdr:cNvPr id="215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543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</xdr:col>
      <xdr:colOff>152400</xdr:colOff>
      <xdr:row>843</xdr:row>
      <xdr:rowOff>152400</xdr:rowOff>
    </xdr:to>
    <xdr:pic>
      <xdr:nvPicPr>
        <xdr:cNvPr id="216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353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839</xdr:row>
      <xdr:rowOff>0</xdr:rowOff>
    </xdr:from>
    <xdr:to>
      <xdr:col>1</xdr:col>
      <xdr:colOff>152400</xdr:colOff>
      <xdr:row>842</xdr:row>
      <xdr:rowOff>152400</xdr:rowOff>
    </xdr:to>
    <xdr:pic>
      <xdr:nvPicPr>
        <xdr:cNvPr id="217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0162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838</xdr:row>
      <xdr:rowOff>0</xdr:rowOff>
    </xdr:from>
    <xdr:to>
      <xdr:col>1</xdr:col>
      <xdr:colOff>152400</xdr:colOff>
      <xdr:row>841</xdr:row>
      <xdr:rowOff>152400</xdr:rowOff>
    </xdr:to>
    <xdr:pic>
      <xdr:nvPicPr>
        <xdr:cNvPr id="218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972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837</xdr:row>
      <xdr:rowOff>0</xdr:rowOff>
    </xdr:from>
    <xdr:to>
      <xdr:col>1</xdr:col>
      <xdr:colOff>152400</xdr:colOff>
      <xdr:row>840</xdr:row>
      <xdr:rowOff>152400</xdr:rowOff>
    </xdr:to>
    <xdr:pic>
      <xdr:nvPicPr>
        <xdr:cNvPr id="219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78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836</xdr:row>
      <xdr:rowOff>0</xdr:rowOff>
    </xdr:from>
    <xdr:to>
      <xdr:col>1</xdr:col>
      <xdr:colOff>152400</xdr:colOff>
      <xdr:row>839</xdr:row>
      <xdr:rowOff>152400</xdr:rowOff>
    </xdr:to>
    <xdr:pic>
      <xdr:nvPicPr>
        <xdr:cNvPr id="220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59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851</xdr:row>
      <xdr:rowOff>0</xdr:rowOff>
    </xdr:from>
    <xdr:to>
      <xdr:col>1</xdr:col>
      <xdr:colOff>152400</xdr:colOff>
      <xdr:row>854</xdr:row>
      <xdr:rowOff>152400</xdr:rowOff>
    </xdr:to>
    <xdr:pic>
      <xdr:nvPicPr>
        <xdr:cNvPr id="221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448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848</xdr:row>
      <xdr:rowOff>0</xdr:rowOff>
    </xdr:from>
    <xdr:to>
      <xdr:col>1</xdr:col>
      <xdr:colOff>152400</xdr:colOff>
      <xdr:row>851</xdr:row>
      <xdr:rowOff>152400</xdr:rowOff>
    </xdr:to>
    <xdr:pic>
      <xdr:nvPicPr>
        <xdr:cNvPr id="222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1877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837</xdr:row>
      <xdr:rowOff>0</xdr:rowOff>
    </xdr:from>
    <xdr:to>
      <xdr:col>1</xdr:col>
      <xdr:colOff>152400</xdr:colOff>
      <xdr:row>840</xdr:row>
      <xdr:rowOff>152400</xdr:rowOff>
    </xdr:to>
    <xdr:pic>
      <xdr:nvPicPr>
        <xdr:cNvPr id="223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78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836</xdr:row>
      <xdr:rowOff>0</xdr:rowOff>
    </xdr:from>
    <xdr:to>
      <xdr:col>1</xdr:col>
      <xdr:colOff>152400</xdr:colOff>
      <xdr:row>839</xdr:row>
      <xdr:rowOff>152400</xdr:rowOff>
    </xdr:to>
    <xdr:pic>
      <xdr:nvPicPr>
        <xdr:cNvPr id="224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59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835</xdr:row>
      <xdr:rowOff>0</xdr:rowOff>
    </xdr:from>
    <xdr:to>
      <xdr:col>1</xdr:col>
      <xdr:colOff>152400</xdr:colOff>
      <xdr:row>838</xdr:row>
      <xdr:rowOff>114300</xdr:rowOff>
    </xdr:to>
    <xdr:pic>
      <xdr:nvPicPr>
        <xdr:cNvPr id="225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400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835</xdr:row>
      <xdr:rowOff>0</xdr:rowOff>
    </xdr:from>
    <xdr:to>
      <xdr:col>1</xdr:col>
      <xdr:colOff>152400</xdr:colOff>
      <xdr:row>838</xdr:row>
      <xdr:rowOff>114300</xdr:rowOff>
    </xdr:to>
    <xdr:pic>
      <xdr:nvPicPr>
        <xdr:cNvPr id="226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400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834</xdr:row>
      <xdr:rowOff>0</xdr:rowOff>
    </xdr:from>
    <xdr:to>
      <xdr:col>1</xdr:col>
      <xdr:colOff>152400</xdr:colOff>
      <xdr:row>837</xdr:row>
      <xdr:rowOff>114300</xdr:rowOff>
    </xdr:to>
    <xdr:pic>
      <xdr:nvPicPr>
        <xdr:cNvPr id="227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210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833</xdr:row>
      <xdr:rowOff>0</xdr:rowOff>
    </xdr:from>
    <xdr:to>
      <xdr:col>1</xdr:col>
      <xdr:colOff>152400</xdr:colOff>
      <xdr:row>836</xdr:row>
      <xdr:rowOff>114300</xdr:rowOff>
    </xdr:to>
    <xdr:pic>
      <xdr:nvPicPr>
        <xdr:cNvPr id="228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9019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688</xdr:row>
      <xdr:rowOff>0</xdr:rowOff>
    </xdr:from>
    <xdr:to>
      <xdr:col>1</xdr:col>
      <xdr:colOff>152400</xdr:colOff>
      <xdr:row>691</xdr:row>
      <xdr:rowOff>114300</xdr:rowOff>
    </xdr:to>
    <xdr:pic>
      <xdr:nvPicPr>
        <xdr:cNvPr id="22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3138785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807</xdr:row>
      <xdr:rowOff>0</xdr:rowOff>
    </xdr:from>
    <xdr:to>
      <xdr:col>1</xdr:col>
      <xdr:colOff>152400</xdr:colOff>
      <xdr:row>810</xdr:row>
      <xdr:rowOff>152400</xdr:rowOff>
    </xdr:to>
    <xdr:pic>
      <xdr:nvPicPr>
        <xdr:cNvPr id="23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4066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807</xdr:row>
      <xdr:rowOff>0</xdr:rowOff>
    </xdr:from>
    <xdr:to>
      <xdr:col>1</xdr:col>
      <xdr:colOff>152400</xdr:colOff>
      <xdr:row>810</xdr:row>
      <xdr:rowOff>152400</xdr:rowOff>
    </xdr:to>
    <xdr:pic>
      <xdr:nvPicPr>
        <xdr:cNvPr id="23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4066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807</xdr:row>
      <xdr:rowOff>0</xdr:rowOff>
    </xdr:from>
    <xdr:to>
      <xdr:col>1</xdr:col>
      <xdr:colOff>152400</xdr:colOff>
      <xdr:row>810</xdr:row>
      <xdr:rowOff>152400</xdr:rowOff>
    </xdr:to>
    <xdr:pic>
      <xdr:nvPicPr>
        <xdr:cNvPr id="23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4066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850</xdr:row>
      <xdr:rowOff>0</xdr:rowOff>
    </xdr:from>
    <xdr:to>
      <xdr:col>1</xdr:col>
      <xdr:colOff>152400</xdr:colOff>
      <xdr:row>853</xdr:row>
      <xdr:rowOff>152400</xdr:rowOff>
    </xdr:to>
    <xdr:pic>
      <xdr:nvPicPr>
        <xdr:cNvPr id="233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258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850</xdr:row>
      <xdr:rowOff>0</xdr:rowOff>
    </xdr:from>
    <xdr:to>
      <xdr:col>1</xdr:col>
      <xdr:colOff>152400</xdr:colOff>
      <xdr:row>853</xdr:row>
      <xdr:rowOff>152400</xdr:rowOff>
    </xdr:to>
    <xdr:pic>
      <xdr:nvPicPr>
        <xdr:cNvPr id="234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2258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796</xdr:row>
      <xdr:rowOff>0</xdr:rowOff>
    </xdr:from>
    <xdr:to>
      <xdr:col>1</xdr:col>
      <xdr:colOff>152400</xdr:colOff>
      <xdr:row>799</xdr:row>
      <xdr:rowOff>152400</xdr:rowOff>
    </xdr:to>
    <xdr:pic>
      <xdr:nvPicPr>
        <xdr:cNvPr id="235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197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796</xdr:row>
      <xdr:rowOff>0</xdr:rowOff>
    </xdr:from>
    <xdr:to>
      <xdr:col>1</xdr:col>
      <xdr:colOff>152400</xdr:colOff>
      <xdr:row>799</xdr:row>
      <xdr:rowOff>152400</xdr:rowOff>
    </xdr:to>
    <xdr:pic>
      <xdr:nvPicPr>
        <xdr:cNvPr id="236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197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796</xdr:row>
      <xdr:rowOff>0</xdr:rowOff>
    </xdr:from>
    <xdr:to>
      <xdr:col>1</xdr:col>
      <xdr:colOff>152400</xdr:colOff>
      <xdr:row>799</xdr:row>
      <xdr:rowOff>152400</xdr:rowOff>
    </xdr:to>
    <xdr:pic>
      <xdr:nvPicPr>
        <xdr:cNvPr id="23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19713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797</xdr:row>
      <xdr:rowOff>0</xdr:rowOff>
    </xdr:from>
    <xdr:to>
      <xdr:col>1</xdr:col>
      <xdr:colOff>152400</xdr:colOff>
      <xdr:row>800</xdr:row>
      <xdr:rowOff>152400</xdr:rowOff>
    </xdr:to>
    <xdr:pic>
      <xdr:nvPicPr>
        <xdr:cNvPr id="23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16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797</xdr:row>
      <xdr:rowOff>0</xdr:rowOff>
    </xdr:from>
    <xdr:to>
      <xdr:col>1</xdr:col>
      <xdr:colOff>152400</xdr:colOff>
      <xdr:row>800</xdr:row>
      <xdr:rowOff>152400</xdr:rowOff>
    </xdr:to>
    <xdr:pic>
      <xdr:nvPicPr>
        <xdr:cNvPr id="23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16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797</xdr:row>
      <xdr:rowOff>0</xdr:rowOff>
    </xdr:from>
    <xdr:to>
      <xdr:col>1</xdr:col>
      <xdr:colOff>152400</xdr:colOff>
      <xdr:row>800</xdr:row>
      <xdr:rowOff>152400</xdr:rowOff>
    </xdr:to>
    <xdr:pic>
      <xdr:nvPicPr>
        <xdr:cNvPr id="24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161875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925</xdr:row>
      <xdr:rowOff>141817</xdr:rowOff>
    </xdr:to>
    <xdr:pic>
      <xdr:nvPicPr>
        <xdr:cNvPr id="241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4604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926</xdr:row>
      <xdr:rowOff>141817</xdr:rowOff>
    </xdr:to>
    <xdr:pic>
      <xdr:nvPicPr>
        <xdr:cNvPr id="242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2699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926</xdr:row>
      <xdr:rowOff>141817</xdr:rowOff>
    </xdr:to>
    <xdr:pic>
      <xdr:nvPicPr>
        <xdr:cNvPr id="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2699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925</xdr:row>
      <xdr:rowOff>141817</xdr:rowOff>
    </xdr:to>
    <xdr:pic>
      <xdr:nvPicPr>
        <xdr:cNvPr id="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4604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924</xdr:row>
      <xdr:rowOff>141817</xdr:rowOff>
    </xdr:to>
    <xdr:pic>
      <xdr:nvPicPr>
        <xdr:cNvPr id="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6509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8414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47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48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49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75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0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94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1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84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2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65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31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4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45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5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26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6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07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7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8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88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59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0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31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1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93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2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0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3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4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41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5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3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6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46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7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12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8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7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69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5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161925</xdr:rowOff>
    </xdr:to>
    <xdr:pic>
      <xdr:nvPicPr>
        <xdr:cNvPr id="270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823775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71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70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72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73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74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36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75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70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76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77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78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5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79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36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0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1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1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60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2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70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3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9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4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7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5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6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6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7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8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89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50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0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93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1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2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3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2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4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2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5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08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6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098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29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0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01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3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02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3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0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08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0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60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31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50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69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45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64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784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3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41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60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79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98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17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74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93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12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31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69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88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07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26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45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65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84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03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22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60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79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298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36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55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93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393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12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31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5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69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488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507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793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60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12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79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98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31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85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22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3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965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23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984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03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22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03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22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1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79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8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6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08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2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6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7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9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70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60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1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36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5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7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993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12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3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50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089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08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27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46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65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184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03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22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41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260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041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55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55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55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22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574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594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689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08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60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79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9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17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27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46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6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365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089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108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12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6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74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93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13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32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51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70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289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308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327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346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84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803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56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75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94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413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47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489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508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527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527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527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641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660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679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698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7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88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8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88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09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688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0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26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1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107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88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3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69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4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31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5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2012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6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93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7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74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8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19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98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20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60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41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22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803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161925</xdr:rowOff>
    </xdr:to>
    <xdr:pic>
      <xdr:nvPicPr>
        <xdr:cNvPr id="523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56775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24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79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25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26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79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27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28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6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29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8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0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79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1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8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2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3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98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4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17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5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6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6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36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7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441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8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39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40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41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42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43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161925</xdr:rowOff>
    </xdr:to>
    <xdr:pic>
      <xdr:nvPicPr>
        <xdr:cNvPr id="544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09275"/>
          <a:ext cx="1524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45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46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47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48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49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0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1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74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2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3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4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5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6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7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8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59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0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1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593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2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3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4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5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12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6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7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8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69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631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0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7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1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41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2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3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4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65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5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461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6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72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7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9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8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6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79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387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39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412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2050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98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98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17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36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55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74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793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1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3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51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870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60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60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4679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689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08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60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79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09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17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17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27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27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46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46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784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03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22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41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089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108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108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6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7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260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8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56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19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75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20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394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21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470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6717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27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27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56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46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65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98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03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22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41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60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79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098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18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51368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37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94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194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41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61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28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37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56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753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394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13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32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451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7537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8622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70037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5843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6034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22412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85108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8701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103717</xdr:rowOff>
    </xdr:to>
    <xdr:pic>
      <xdr:nvPicPr>
        <xdr:cNvPr id="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25079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41462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9919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38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795635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7384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1024235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2376785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23386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2700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22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2431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99764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8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117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8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6070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8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7085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8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72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3767435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372933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40341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923</xdr:row>
      <xdr:rowOff>0</xdr:rowOff>
    </xdr:from>
    <xdr:to>
      <xdr:col>1</xdr:col>
      <xdr:colOff>152400</xdr:colOff>
      <xdr:row>923</xdr:row>
      <xdr:rowOff>152400</xdr:rowOff>
    </xdr:to>
    <xdr:pic>
      <xdr:nvPicPr>
        <xdr:cNvPr id="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152533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967585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9294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7956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8146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05479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18624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18814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16147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30244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3043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27768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5675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58658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30083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87233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8913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8700" y="14624685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88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103717</xdr:rowOff>
    </xdr:to>
    <xdr:pic>
      <xdr:nvPicPr>
        <xdr:cNvPr id="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95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288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2</xdr:col>
      <xdr:colOff>152400</xdr:colOff>
      <xdr:row>136</xdr:row>
      <xdr:rowOff>152400</xdr:rowOff>
    </xdr:to>
    <xdr:pic>
      <xdr:nvPicPr>
        <xdr:cNvPr id="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136</xdr:row>
      <xdr:rowOff>0</xdr:rowOff>
    </xdr:from>
    <xdr:to>
      <xdr:col>2</xdr:col>
      <xdr:colOff>152400</xdr:colOff>
      <xdr:row>137</xdr:row>
      <xdr:rowOff>152400</xdr:rowOff>
    </xdr:to>
    <xdr:pic>
      <xdr:nvPicPr>
        <xdr:cNvPr id="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152400</xdr:colOff>
      <xdr:row>13</xdr:row>
      <xdr:rowOff>152400</xdr:rowOff>
    </xdr:to>
    <xdr:pic>
      <xdr:nvPicPr>
        <xdr:cNvPr id="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152400</xdr:colOff>
      <xdr:row>257</xdr:row>
      <xdr:rowOff>152400</xdr:rowOff>
    </xdr:to>
    <xdr:pic>
      <xdr:nvPicPr>
        <xdr:cNvPr id="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152400</xdr:colOff>
      <xdr:row>300</xdr:row>
      <xdr:rowOff>152400</xdr:rowOff>
    </xdr:to>
    <xdr:pic>
      <xdr:nvPicPr>
        <xdr:cNvPr id="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152400</xdr:colOff>
      <xdr:row>123</xdr:row>
      <xdr:rowOff>152400</xdr:rowOff>
    </xdr:to>
    <xdr:pic>
      <xdr:nvPicPr>
        <xdr:cNvPr id="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152400</xdr:colOff>
      <xdr:row>441</xdr:row>
      <xdr:rowOff>152400</xdr:rowOff>
    </xdr:to>
    <xdr:pic>
      <xdr:nvPicPr>
        <xdr:cNvPr id="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442</xdr:row>
      <xdr:rowOff>0</xdr:rowOff>
    </xdr:from>
    <xdr:to>
      <xdr:col>2</xdr:col>
      <xdr:colOff>152400</xdr:colOff>
      <xdr:row>442</xdr:row>
      <xdr:rowOff>152400</xdr:rowOff>
    </xdr:to>
    <xdr:pic>
      <xdr:nvPicPr>
        <xdr:cNvPr id="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471</xdr:row>
      <xdr:rowOff>0</xdr:rowOff>
    </xdr:from>
    <xdr:to>
      <xdr:col>2</xdr:col>
      <xdr:colOff>152400</xdr:colOff>
      <xdr:row>471</xdr:row>
      <xdr:rowOff>152400</xdr:rowOff>
    </xdr:to>
    <xdr:pic>
      <xdr:nvPicPr>
        <xdr:cNvPr id="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152400</xdr:colOff>
      <xdr:row>472</xdr:row>
      <xdr:rowOff>152400</xdr:rowOff>
    </xdr:to>
    <xdr:pic>
      <xdr:nvPicPr>
        <xdr:cNvPr id="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458</xdr:row>
      <xdr:rowOff>0</xdr:rowOff>
    </xdr:from>
    <xdr:to>
      <xdr:col>2</xdr:col>
      <xdr:colOff>152400</xdr:colOff>
      <xdr:row>458</xdr:row>
      <xdr:rowOff>152400</xdr:rowOff>
    </xdr:to>
    <xdr:pic>
      <xdr:nvPicPr>
        <xdr:cNvPr id="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527</xdr:row>
      <xdr:rowOff>0</xdr:rowOff>
    </xdr:from>
    <xdr:to>
      <xdr:col>2</xdr:col>
      <xdr:colOff>152400</xdr:colOff>
      <xdr:row>527</xdr:row>
      <xdr:rowOff>152400</xdr:rowOff>
    </xdr:to>
    <xdr:pic>
      <xdr:nvPicPr>
        <xdr:cNvPr id="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528</xdr:row>
      <xdr:rowOff>0</xdr:rowOff>
    </xdr:from>
    <xdr:to>
      <xdr:col>2</xdr:col>
      <xdr:colOff>152400</xdr:colOff>
      <xdr:row>528</xdr:row>
      <xdr:rowOff>152400</xdr:rowOff>
    </xdr:to>
    <xdr:pic>
      <xdr:nvPicPr>
        <xdr:cNvPr id="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514</xdr:row>
      <xdr:rowOff>0</xdr:rowOff>
    </xdr:from>
    <xdr:to>
      <xdr:col>2</xdr:col>
      <xdr:colOff>152400</xdr:colOff>
      <xdr:row>514</xdr:row>
      <xdr:rowOff>152400</xdr:rowOff>
    </xdr:to>
    <xdr:pic>
      <xdr:nvPicPr>
        <xdr:cNvPr id="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588</xdr:row>
      <xdr:rowOff>0</xdr:rowOff>
    </xdr:from>
    <xdr:to>
      <xdr:col>2</xdr:col>
      <xdr:colOff>152400</xdr:colOff>
      <xdr:row>588</xdr:row>
      <xdr:rowOff>152400</xdr:rowOff>
    </xdr:to>
    <xdr:pic>
      <xdr:nvPicPr>
        <xdr:cNvPr id="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589</xdr:row>
      <xdr:rowOff>0</xdr:rowOff>
    </xdr:from>
    <xdr:to>
      <xdr:col>2</xdr:col>
      <xdr:colOff>152400</xdr:colOff>
      <xdr:row>589</xdr:row>
      <xdr:rowOff>152400</xdr:rowOff>
    </xdr:to>
    <xdr:pic>
      <xdr:nvPicPr>
        <xdr:cNvPr id="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575</xdr:row>
      <xdr:rowOff>0</xdr:rowOff>
    </xdr:from>
    <xdr:to>
      <xdr:col>2</xdr:col>
      <xdr:colOff>152400</xdr:colOff>
      <xdr:row>575</xdr:row>
      <xdr:rowOff>152400</xdr:rowOff>
    </xdr:to>
    <xdr:pic>
      <xdr:nvPicPr>
        <xdr:cNvPr id="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669</xdr:row>
      <xdr:rowOff>0</xdr:rowOff>
    </xdr:from>
    <xdr:to>
      <xdr:col>2</xdr:col>
      <xdr:colOff>152400</xdr:colOff>
      <xdr:row>669</xdr:row>
      <xdr:rowOff>152400</xdr:rowOff>
    </xdr:to>
    <xdr:pic>
      <xdr:nvPicPr>
        <xdr:cNvPr id="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670</xdr:row>
      <xdr:rowOff>0</xdr:rowOff>
    </xdr:from>
    <xdr:to>
      <xdr:col>2</xdr:col>
      <xdr:colOff>152400</xdr:colOff>
      <xdr:row>670</xdr:row>
      <xdr:rowOff>152400</xdr:rowOff>
    </xdr:to>
    <xdr:pic>
      <xdr:nvPicPr>
        <xdr:cNvPr id="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655</xdr:row>
      <xdr:rowOff>0</xdr:rowOff>
    </xdr:from>
    <xdr:to>
      <xdr:col>2</xdr:col>
      <xdr:colOff>152400</xdr:colOff>
      <xdr:row>655</xdr:row>
      <xdr:rowOff>152400</xdr:rowOff>
    </xdr:to>
    <xdr:pic>
      <xdr:nvPicPr>
        <xdr:cNvPr id="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367</xdr:row>
      <xdr:rowOff>0</xdr:rowOff>
    </xdr:from>
    <xdr:to>
      <xdr:col>2</xdr:col>
      <xdr:colOff>152400</xdr:colOff>
      <xdr:row>367</xdr:row>
      <xdr:rowOff>152400</xdr:rowOff>
    </xdr:to>
    <xdr:pic>
      <xdr:nvPicPr>
        <xdr:cNvPr id="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368</xdr:row>
      <xdr:rowOff>0</xdr:rowOff>
    </xdr:from>
    <xdr:to>
      <xdr:col>2</xdr:col>
      <xdr:colOff>152400</xdr:colOff>
      <xdr:row>368</xdr:row>
      <xdr:rowOff>152400</xdr:rowOff>
    </xdr:to>
    <xdr:pic>
      <xdr:nvPicPr>
        <xdr:cNvPr id="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354</xdr:row>
      <xdr:rowOff>0</xdr:rowOff>
    </xdr:from>
    <xdr:to>
      <xdr:col>2</xdr:col>
      <xdr:colOff>152400</xdr:colOff>
      <xdr:row>354</xdr:row>
      <xdr:rowOff>152400</xdr:rowOff>
    </xdr:to>
    <xdr:pic>
      <xdr:nvPicPr>
        <xdr:cNvPr id="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428</xdr:row>
      <xdr:rowOff>0</xdr:rowOff>
    </xdr:from>
    <xdr:to>
      <xdr:col>2</xdr:col>
      <xdr:colOff>152400</xdr:colOff>
      <xdr:row>428</xdr:row>
      <xdr:rowOff>152400</xdr:rowOff>
    </xdr:to>
    <xdr:pic>
      <xdr:nvPicPr>
        <xdr:cNvPr id="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415</xdr:row>
      <xdr:rowOff>0</xdr:rowOff>
    </xdr:from>
    <xdr:to>
      <xdr:col>2</xdr:col>
      <xdr:colOff>152400</xdr:colOff>
      <xdr:row>415</xdr:row>
      <xdr:rowOff>152400</xdr:rowOff>
    </xdr:to>
    <xdr:pic>
      <xdr:nvPicPr>
        <xdr:cNvPr id="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601</xdr:row>
      <xdr:rowOff>0</xdr:rowOff>
    </xdr:from>
    <xdr:to>
      <xdr:col>2</xdr:col>
      <xdr:colOff>152400</xdr:colOff>
      <xdr:row>601</xdr:row>
      <xdr:rowOff>152400</xdr:rowOff>
    </xdr:to>
    <xdr:pic>
      <xdr:nvPicPr>
        <xdr:cNvPr id="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152400</xdr:colOff>
      <xdr:row>602</xdr:row>
      <xdr:rowOff>152400</xdr:rowOff>
    </xdr:to>
    <xdr:pic>
      <xdr:nvPicPr>
        <xdr:cNvPr id="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662</xdr:row>
      <xdr:rowOff>0</xdr:rowOff>
    </xdr:from>
    <xdr:to>
      <xdr:col>2</xdr:col>
      <xdr:colOff>152400</xdr:colOff>
      <xdr:row>662</xdr:row>
      <xdr:rowOff>152400</xdr:rowOff>
    </xdr:to>
    <xdr:pic>
      <xdr:nvPicPr>
        <xdr:cNvPr id="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152400</xdr:colOff>
      <xdr:row>649</xdr:row>
      <xdr:rowOff>152400</xdr:rowOff>
    </xdr:to>
    <xdr:pic>
      <xdr:nvPicPr>
        <xdr:cNvPr id="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152400</xdr:colOff>
      <xdr:row>86</xdr:row>
      <xdr:rowOff>0</xdr:rowOff>
    </xdr:to>
    <xdr:pic>
      <xdr:nvPicPr>
        <xdr:cNvPr id="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232</xdr:row>
      <xdr:rowOff>0</xdr:rowOff>
    </xdr:from>
    <xdr:to>
      <xdr:col>2</xdr:col>
      <xdr:colOff>152400</xdr:colOff>
      <xdr:row>232</xdr:row>
      <xdr:rowOff>152400</xdr:rowOff>
    </xdr:to>
    <xdr:pic>
      <xdr:nvPicPr>
        <xdr:cNvPr id="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546</xdr:row>
      <xdr:rowOff>0</xdr:rowOff>
    </xdr:from>
    <xdr:to>
      <xdr:col>2</xdr:col>
      <xdr:colOff>152400</xdr:colOff>
      <xdr:row>546</xdr:row>
      <xdr:rowOff>152400</xdr:rowOff>
    </xdr:to>
    <xdr:pic>
      <xdr:nvPicPr>
        <xdr:cNvPr id="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547</xdr:row>
      <xdr:rowOff>0</xdr:rowOff>
    </xdr:from>
    <xdr:to>
      <xdr:col>2</xdr:col>
      <xdr:colOff>152400</xdr:colOff>
      <xdr:row>547</xdr:row>
      <xdr:rowOff>152400</xdr:rowOff>
    </xdr:to>
    <xdr:pic>
      <xdr:nvPicPr>
        <xdr:cNvPr id="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532</xdr:row>
      <xdr:rowOff>0</xdr:rowOff>
    </xdr:from>
    <xdr:to>
      <xdr:col>2</xdr:col>
      <xdr:colOff>152400</xdr:colOff>
      <xdr:row>532</xdr:row>
      <xdr:rowOff>152400</xdr:rowOff>
    </xdr:to>
    <xdr:pic>
      <xdr:nvPicPr>
        <xdr:cNvPr id="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539</xdr:row>
      <xdr:rowOff>0</xdr:rowOff>
    </xdr:from>
    <xdr:to>
      <xdr:col>2</xdr:col>
      <xdr:colOff>152400</xdr:colOff>
      <xdr:row>539</xdr:row>
      <xdr:rowOff>152400</xdr:rowOff>
    </xdr:to>
    <xdr:pic>
      <xdr:nvPicPr>
        <xdr:cNvPr id="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526</xdr:row>
      <xdr:rowOff>0</xdr:rowOff>
    </xdr:from>
    <xdr:to>
      <xdr:col>2</xdr:col>
      <xdr:colOff>152400</xdr:colOff>
      <xdr:row>526</xdr:row>
      <xdr:rowOff>152400</xdr:rowOff>
    </xdr:to>
    <xdr:pic>
      <xdr:nvPicPr>
        <xdr:cNvPr id="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76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856</xdr:row>
      <xdr:rowOff>0</xdr:rowOff>
    </xdr:from>
    <xdr:to>
      <xdr:col>2</xdr:col>
      <xdr:colOff>152400</xdr:colOff>
      <xdr:row>856</xdr:row>
      <xdr:rowOff>152400</xdr:rowOff>
    </xdr:to>
    <xdr:pic>
      <xdr:nvPicPr>
        <xdr:cNvPr id="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857</xdr:row>
      <xdr:rowOff>0</xdr:rowOff>
    </xdr:from>
    <xdr:to>
      <xdr:col>2</xdr:col>
      <xdr:colOff>152400</xdr:colOff>
      <xdr:row>857</xdr:row>
      <xdr:rowOff>152400</xdr:rowOff>
    </xdr:to>
    <xdr:pic>
      <xdr:nvPicPr>
        <xdr:cNvPr id="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842</xdr:row>
      <xdr:rowOff>0</xdr:rowOff>
    </xdr:from>
    <xdr:to>
      <xdr:col>2</xdr:col>
      <xdr:colOff>152400</xdr:colOff>
      <xdr:row>842</xdr:row>
      <xdr:rowOff>152400</xdr:rowOff>
    </xdr:to>
    <xdr:pic>
      <xdr:nvPicPr>
        <xdr:cNvPr id="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849</xdr:row>
      <xdr:rowOff>0</xdr:rowOff>
    </xdr:from>
    <xdr:to>
      <xdr:col>2</xdr:col>
      <xdr:colOff>152400</xdr:colOff>
      <xdr:row>849</xdr:row>
      <xdr:rowOff>152400</xdr:rowOff>
    </xdr:to>
    <xdr:pic>
      <xdr:nvPicPr>
        <xdr:cNvPr id="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836</xdr:row>
      <xdr:rowOff>0</xdr:rowOff>
    </xdr:from>
    <xdr:to>
      <xdr:col>2</xdr:col>
      <xdr:colOff>152400</xdr:colOff>
      <xdr:row>836</xdr:row>
      <xdr:rowOff>152400</xdr:rowOff>
    </xdr:to>
    <xdr:pic>
      <xdr:nvPicPr>
        <xdr:cNvPr id="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901065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553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193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791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3529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5434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1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1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1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1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1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1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1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1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1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1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74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1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5930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121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121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121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121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1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1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31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1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502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1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502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1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69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1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1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688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1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26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1745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1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1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1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1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1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1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1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310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500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944</xdr:row>
      <xdr:rowOff>141817</xdr:rowOff>
    </xdr:to>
    <xdr:pic>
      <xdr:nvPicPr>
        <xdr:cNvPr id="1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072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945</xdr:row>
      <xdr:rowOff>141817</xdr:rowOff>
    </xdr:to>
    <xdr:pic>
      <xdr:nvPicPr>
        <xdr:cNvPr id="1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26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945</xdr:row>
      <xdr:rowOff>141817</xdr:rowOff>
    </xdr:to>
    <xdr:pic>
      <xdr:nvPicPr>
        <xdr:cNvPr id="1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26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26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262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453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947</xdr:row>
      <xdr:rowOff>141817</xdr:rowOff>
    </xdr:to>
    <xdr:pic>
      <xdr:nvPicPr>
        <xdr:cNvPr id="1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643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1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643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948</xdr:row>
      <xdr:rowOff>141817</xdr:rowOff>
    </xdr:to>
    <xdr:pic>
      <xdr:nvPicPr>
        <xdr:cNvPr id="1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948</xdr:row>
      <xdr:rowOff>141817</xdr:rowOff>
    </xdr:to>
    <xdr:pic>
      <xdr:nvPicPr>
        <xdr:cNvPr id="1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938</xdr:row>
      <xdr:rowOff>141817</xdr:rowOff>
    </xdr:to>
    <xdr:pic>
      <xdr:nvPicPr>
        <xdr:cNvPr id="1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947</xdr:row>
      <xdr:rowOff>141817</xdr:rowOff>
    </xdr:to>
    <xdr:pic>
      <xdr:nvPicPr>
        <xdr:cNvPr id="1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947</xdr:row>
      <xdr:rowOff>141817</xdr:rowOff>
    </xdr:to>
    <xdr:pic>
      <xdr:nvPicPr>
        <xdr:cNvPr id="1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951</xdr:row>
      <xdr:rowOff>141817</xdr:rowOff>
    </xdr:to>
    <xdr:pic>
      <xdr:nvPicPr>
        <xdr:cNvPr id="1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1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943</xdr:row>
      <xdr:rowOff>141817</xdr:rowOff>
    </xdr:to>
    <xdr:pic>
      <xdr:nvPicPr>
        <xdr:cNvPr id="1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954</xdr:row>
      <xdr:rowOff>141817</xdr:rowOff>
    </xdr:to>
    <xdr:pic>
      <xdr:nvPicPr>
        <xdr:cNvPr id="1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954</xdr:row>
      <xdr:rowOff>141817</xdr:rowOff>
    </xdr:to>
    <xdr:pic>
      <xdr:nvPicPr>
        <xdr:cNvPr id="1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954</xdr:row>
      <xdr:rowOff>141817</xdr:rowOff>
    </xdr:to>
    <xdr:pic>
      <xdr:nvPicPr>
        <xdr:cNvPr id="1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954</xdr:row>
      <xdr:rowOff>141817</xdr:rowOff>
    </xdr:to>
    <xdr:pic>
      <xdr:nvPicPr>
        <xdr:cNvPr id="1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954</xdr:row>
      <xdr:rowOff>141817</xdr:rowOff>
    </xdr:to>
    <xdr:pic>
      <xdr:nvPicPr>
        <xdr:cNvPr id="1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4881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1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072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957</xdr:row>
      <xdr:rowOff>141817</xdr:rowOff>
    </xdr:to>
    <xdr:pic>
      <xdr:nvPicPr>
        <xdr:cNvPr id="1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643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958</xdr:row>
      <xdr:rowOff>141817</xdr:rowOff>
    </xdr:to>
    <xdr:pic>
      <xdr:nvPicPr>
        <xdr:cNvPr id="1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958</xdr:row>
      <xdr:rowOff>141817</xdr:rowOff>
    </xdr:to>
    <xdr:pic>
      <xdr:nvPicPr>
        <xdr:cNvPr id="1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958</xdr:row>
      <xdr:rowOff>141817</xdr:rowOff>
    </xdr:to>
    <xdr:pic>
      <xdr:nvPicPr>
        <xdr:cNvPr id="1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5834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953</xdr:row>
      <xdr:rowOff>141817</xdr:rowOff>
    </xdr:to>
    <xdr:pic>
      <xdr:nvPicPr>
        <xdr:cNvPr id="1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959</xdr:row>
      <xdr:rowOff>141817</xdr:rowOff>
    </xdr:to>
    <xdr:pic>
      <xdr:nvPicPr>
        <xdr:cNvPr id="1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959</xdr:row>
      <xdr:rowOff>141817</xdr:rowOff>
    </xdr:to>
    <xdr:pic>
      <xdr:nvPicPr>
        <xdr:cNvPr id="1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959</xdr:row>
      <xdr:rowOff>141817</xdr:rowOff>
    </xdr:to>
    <xdr:pic>
      <xdr:nvPicPr>
        <xdr:cNvPr id="1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959</xdr:row>
      <xdr:rowOff>141817</xdr:rowOff>
    </xdr:to>
    <xdr:pic>
      <xdr:nvPicPr>
        <xdr:cNvPr id="1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959</xdr:row>
      <xdr:rowOff>141817</xdr:rowOff>
    </xdr:to>
    <xdr:pic>
      <xdr:nvPicPr>
        <xdr:cNvPr id="1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959</xdr:row>
      <xdr:rowOff>141817</xdr:rowOff>
    </xdr:to>
    <xdr:pic>
      <xdr:nvPicPr>
        <xdr:cNvPr id="1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024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960</xdr:row>
      <xdr:rowOff>141817</xdr:rowOff>
    </xdr:to>
    <xdr:pic>
      <xdr:nvPicPr>
        <xdr:cNvPr id="1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1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215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961</xdr:row>
      <xdr:rowOff>141817</xdr:rowOff>
    </xdr:to>
    <xdr:pic>
      <xdr:nvPicPr>
        <xdr:cNvPr id="1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961</xdr:row>
      <xdr:rowOff>141817</xdr:rowOff>
    </xdr:to>
    <xdr:pic>
      <xdr:nvPicPr>
        <xdr:cNvPr id="1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938</xdr:row>
      <xdr:rowOff>141817</xdr:rowOff>
    </xdr:to>
    <xdr:pic>
      <xdr:nvPicPr>
        <xdr:cNvPr id="1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405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962</xdr:row>
      <xdr:rowOff>141817</xdr:rowOff>
    </xdr:to>
    <xdr:pic>
      <xdr:nvPicPr>
        <xdr:cNvPr id="1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962</xdr:row>
      <xdr:rowOff>141817</xdr:rowOff>
    </xdr:to>
    <xdr:pic>
      <xdr:nvPicPr>
        <xdr:cNvPr id="1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950</xdr:row>
      <xdr:rowOff>141817</xdr:rowOff>
    </xdr:to>
    <xdr:pic>
      <xdr:nvPicPr>
        <xdr:cNvPr id="1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949</xdr:row>
      <xdr:rowOff>141817</xdr:rowOff>
    </xdr:to>
    <xdr:pic>
      <xdr:nvPicPr>
        <xdr:cNvPr id="1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962</xdr:row>
      <xdr:rowOff>141817</xdr:rowOff>
    </xdr:to>
    <xdr:pic>
      <xdr:nvPicPr>
        <xdr:cNvPr id="1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962</xdr:row>
      <xdr:rowOff>141817</xdr:rowOff>
    </xdr:to>
    <xdr:pic>
      <xdr:nvPicPr>
        <xdr:cNvPr id="1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962</xdr:row>
      <xdr:rowOff>141817</xdr:rowOff>
    </xdr:to>
    <xdr:pic>
      <xdr:nvPicPr>
        <xdr:cNvPr id="1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962</xdr:row>
      <xdr:rowOff>141817</xdr:rowOff>
    </xdr:to>
    <xdr:pic>
      <xdr:nvPicPr>
        <xdr:cNvPr id="1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962</xdr:row>
      <xdr:rowOff>141817</xdr:rowOff>
    </xdr:to>
    <xdr:pic>
      <xdr:nvPicPr>
        <xdr:cNvPr id="1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596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1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959</xdr:row>
      <xdr:rowOff>141817</xdr:rowOff>
    </xdr:to>
    <xdr:pic>
      <xdr:nvPicPr>
        <xdr:cNvPr id="1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958</xdr:row>
      <xdr:rowOff>141817</xdr:rowOff>
    </xdr:to>
    <xdr:pic>
      <xdr:nvPicPr>
        <xdr:cNvPr id="1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947</xdr:row>
      <xdr:rowOff>141817</xdr:rowOff>
    </xdr:to>
    <xdr:pic>
      <xdr:nvPicPr>
        <xdr:cNvPr id="1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960</xdr:row>
      <xdr:rowOff>141817</xdr:rowOff>
    </xdr:to>
    <xdr:pic>
      <xdr:nvPicPr>
        <xdr:cNvPr id="1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963</xdr:row>
      <xdr:rowOff>141817</xdr:rowOff>
    </xdr:to>
    <xdr:pic>
      <xdr:nvPicPr>
        <xdr:cNvPr id="1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7865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964</xdr:row>
      <xdr:rowOff>141817</xdr:rowOff>
    </xdr:to>
    <xdr:pic>
      <xdr:nvPicPr>
        <xdr:cNvPr id="1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964</xdr:row>
      <xdr:rowOff>141817</xdr:rowOff>
    </xdr:to>
    <xdr:pic>
      <xdr:nvPicPr>
        <xdr:cNvPr id="1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964</xdr:row>
      <xdr:rowOff>141817</xdr:rowOff>
    </xdr:to>
    <xdr:pic>
      <xdr:nvPicPr>
        <xdr:cNvPr id="1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964</xdr:row>
      <xdr:rowOff>141817</xdr:rowOff>
    </xdr:to>
    <xdr:pic>
      <xdr:nvPicPr>
        <xdr:cNvPr id="1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964</xdr:row>
      <xdr:rowOff>141817</xdr:rowOff>
    </xdr:to>
    <xdr:pic>
      <xdr:nvPicPr>
        <xdr:cNvPr id="1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964</xdr:row>
      <xdr:rowOff>141817</xdr:rowOff>
    </xdr:to>
    <xdr:pic>
      <xdr:nvPicPr>
        <xdr:cNvPr id="1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947</xdr:row>
      <xdr:rowOff>141817</xdr:rowOff>
    </xdr:to>
    <xdr:pic>
      <xdr:nvPicPr>
        <xdr:cNvPr id="1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946</xdr:row>
      <xdr:rowOff>141817</xdr:rowOff>
    </xdr:to>
    <xdr:pic>
      <xdr:nvPicPr>
        <xdr:cNvPr id="1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960</xdr:row>
      <xdr:rowOff>141817</xdr:rowOff>
    </xdr:to>
    <xdr:pic>
      <xdr:nvPicPr>
        <xdr:cNvPr id="1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964</xdr:row>
      <xdr:rowOff>141817</xdr:rowOff>
    </xdr:to>
    <xdr:pic>
      <xdr:nvPicPr>
        <xdr:cNvPr id="1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964</xdr:row>
      <xdr:rowOff>141817</xdr:rowOff>
    </xdr:to>
    <xdr:pic>
      <xdr:nvPicPr>
        <xdr:cNvPr id="1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4406" y="6977063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201888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201888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2056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1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19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1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1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867</xdr:row>
      <xdr:rowOff>0</xdr:rowOff>
    </xdr:from>
    <xdr:to>
      <xdr:col>2</xdr:col>
      <xdr:colOff>152400</xdr:colOff>
      <xdr:row>867</xdr:row>
      <xdr:rowOff>152400</xdr:rowOff>
    </xdr:to>
    <xdr:pic>
      <xdr:nvPicPr>
        <xdr:cNvPr id="1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848</xdr:row>
      <xdr:rowOff>0</xdr:rowOff>
    </xdr:from>
    <xdr:to>
      <xdr:col>2</xdr:col>
      <xdr:colOff>152400</xdr:colOff>
      <xdr:row>848</xdr:row>
      <xdr:rowOff>152400</xdr:rowOff>
    </xdr:to>
    <xdr:pic>
      <xdr:nvPicPr>
        <xdr:cNvPr id="1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841</xdr:row>
      <xdr:rowOff>0</xdr:rowOff>
    </xdr:from>
    <xdr:to>
      <xdr:col>2</xdr:col>
      <xdr:colOff>152400</xdr:colOff>
      <xdr:row>841</xdr:row>
      <xdr:rowOff>152400</xdr:rowOff>
    </xdr:to>
    <xdr:pic>
      <xdr:nvPicPr>
        <xdr:cNvPr id="1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859</xdr:row>
      <xdr:rowOff>0</xdr:rowOff>
    </xdr:from>
    <xdr:to>
      <xdr:col>2</xdr:col>
      <xdr:colOff>152400</xdr:colOff>
      <xdr:row>859</xdr:row>
      <xdr:rowOff>152400</xdr:rowOff>
    </xdr:to>
    <xdr:pic>
      <xdr:nvPicPr>
        <xdr:cNvPr id="1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860</xdr:row>
      <xdr:rowOff>0</xdr:rowOff>
    </xdr:from>
    <xdr:to>
      <xdr:col>2</xdr:col>
      <xdr:colOff>152400</xdr:colOff>
      <xdr:row>860</xdr:row>
      <xdr:rowOff>152400</xdr:rowOff>
    </xdr:to>
    <xdr:pic>
      <xdr:nvPicPr>
        <xdr:cNvPr id="1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846</xdr:row>
      <xdr:rowOff>0</xdr:rowOff>
    </xdr:from>
    <xdr:to>
      <xdr:col>2</xdr:col>
      <xdr:colOff>152400</xdr:colOff>
      <xdr:row>846</xdr:row>
      <xdr:rowOff>152400</xdr:rowOff>
    </xdr:to>
    <xdr:pic>
      <xdr:nvPicPr>
        <xdr:cNvPr id="1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872</xdr:row>
      <xdr:rowOff>0</xdr:rowOff>
    </xdr:from>
    <xdr:to>
      <xdr:col>2</xdr:col>
      <xdr:colOff>152400</xdr:colOff>
      <xdr:row>872</xdr:row>
      <xdr:rowOff>152400</xdr:rowOff>
    </xdr:to>
    <xdr:pic>
      <xdr:nvPicPr>
        <xdr:cNvPr id="1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873</xdr:row>
      <xdr:rowOff>0</xdr:rowOff>
    </xdr:from>
    <xdr:to>
      <xdr:col>2</xdr:col>
      <xdr:colOff>152400</xdr:colOff>
      <xdr:row>873</xdr:row>
      <xdr:rowOff>152400</xdr:rowOff>
    </xdr:to>
    <xdr:pic>
      <xdr:nvPicPr>
        <xdr:cNvPr id="1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878</xdr:row>
      <xdr:rowOff>0</xdr:rowOff>
    </xdr:from>
    <xdr:to>
      <xdr:col>2</xdr:col>
      <xdr:colOff>152400</xdr:colOff>
      <xdr:row>878</xdr:row>
      <xdr:rowOff>152400</xdr:rowOff>
    </xdr:to>
    <xdr:pic>
      <xdr:nvPicPr>
        <xdr:cNvPr id="1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879</xdr:row>
      <xdr:rowOff>0</xdr:rowOff>
    </xdr:from>
    <xdr:to>
      <xdr:col>2</xdr:col>
      <xdr:colOff>152400</xdr:colOff>
      <xdr:row>879</xdr:row>
      <xdr:rowOff>152400</xdr:rowOff>
    </xdr:to>
    <xdr:pic>
      <xdr:nvPicPr>
        <xdr:cNvPr id="1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871</xdr:row>
      <xdr:rowOff>0</xdr:rowOff>
    </xdr:from>
    <xdr:to>
      <xdr:col>2</xdr:col>
      <xdr:colOff>152400</xdr:colOff>
      <xdr:row>871</xdr:row>
      <xdr:rowOff>152400</xdr:rowOff>
    </xdr:to>
    <xdr:pic>
      <xdr:nvPicPr>
        <xdr:cNvPr id="1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880</xdr:row>
      <xdr:rowOff>0</xdr:rowOff>
    </xdr:from>
    <xdr:to>
      <xdr:col>2</xdr:col>
      <xdr:colOff>152400</xdr:colOff>
      <xdr:row>880</xdr:row>
      <xdr:rowOff>152400</xdr:rowOff>
    </xdr:to>
    <xdr:pic>
      <xdr:nvPicPr>
        <xdr:cNvPr id="1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881</xdr:row>
      <xdr:rowOff>0</xdr:rowOff>
    </xdr:from>
    <xdr:to>
      <xdr:col>2</xdr:col>
      <xdr:colOff>152400</xdr:colOff>
      <xdr:row>881</xdr:row>
      <xdr:rowOff>152400</xdr:rowOff>
    </xdr:to>
    <xdr:pic>
      <xdr:nvPicPr>
        <xdr:cNvPr id="1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867</xdr:row>
      <xdr:rowOff>0</xdr:rowOff>
    </xdr:from>
    <xdr:to>
      <xdr:col>2</xdr:col>
      <xdr:colOff>152400</xdr:colOff>
      <xdr:row>867</xdr:row>
      <xdr:rowOff>152400</xdr:rowOff>
    </xdr:to>
    <xdr:pic>
      <xdr:nvPicPr>
        <xdr:cNvPr id="1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885</xdr:row>
      <xdr:rowOff>0</xdr:rowOff>
    </xdr:from>
    <xdr:to>
      <xdr:col>2</xdr:col>
      <xdr:colOff>152400</xdr:colOff>
      <xdr:row>885</xdr:row>
      <xdr:rowOff>152400</xdr:rowOff>
    </xdr:to>
    <xdr:pic>
      <xdr:nvPicPr>
        <xdr:cNvPr id="1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879</xdr:row>
      <xdr:rowOff>0</xdr:rowOff>
    </xdr:from>
    <xdr:to>
      <xdr:col>2</xdr:col>
      <xdr:colOff>152400</xdr:colOff>
      <xdr:row>879</xdr:row>
      <xdr:rowOff>152400</xdr:rowOff>
    </xdr:to>
    <xdr:pic>
      <xdr:nvPicPr>
        <xdr:cNvPr id="1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839</xdr:row>
      <xdr:rowOff>0</xdr:rowOff>
    </xdr:from>
    <xdr:to>
      <xdr:col>2</xdr:col>
      <xdr:colOff>152400</xdr:colOff>
      <xdr:row>839</xdr:row>
      <xdr:rowOff>152400</xdr:rowOff>
    </xdr:to>
    <xdr:pic>
      <xdr:nvPicPr>
        <xdr:cNvPr id="1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864</xdr:row>
      <xdr:rowOff>0</xdr:rowOff>
    </xdr:from>
    <xdr:to>
      <xdr:col>2</xdr:col>
      <xdr:colOff>152400</xdr:colOff>
      <xdr:row>864</xdr:row>
      <xdr:rowOff>152400</xdr:rowOff>
    </xdr:to>
    <xdr:pic>
      <xdr:nvPicPr>
        <xdr:cNvPr id="1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865</xdr:row>
      <xdr:rowOff>0</xdr:rowOff>
    </xdr:from>
    <xdr:to>
      <xdr:col>2</xdr:col>
      <xdr:colOff>152400</xdr:colOff>
      <xdr:row>865</xdr:row>
      <xdr:rowOff>152400</xdr:rowOff>
    </xdr:to>
    <xdr:pic>
      <xdr:nvPicPr>
        <xdr:cNvPr id="1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894</xdr:row>
      <xdr:rowOff>0</xdr:rowOff>
    </xdr:from>
    <xdr:to>
      <xdr:col>2</xdr:col>
      <xdr:colOff>152400</xdr:colOff>
      <xdr:row>894</xdr:row>
      <xdr:rowOff>152400</xdr:rowOff>
    </xdr:to>
    <xdr:pic>
      <xdr:nvPicPr>
        <xdr:cNvPr id="1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881</xdr:row>
      <xdr:rowOff>0</xdr:rowOff>
    </xdr:from>
    <xdr:to>
      <xdr:col>2</xdr:col>
      <xdr:colOff>152400</xdr:colOff>
      <xdr:row>881</xdr:row>
      <xdr:rowOff>152400</xdr:rowOff>
    </xdr:to>
    <xdr:pic>
      <xdr:nvPicPr>
        <xdr:cNvPr id="1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871</xdr:row>
      <xdr:rowOff>0</xdr:rowOff>
    </xdr:from>
    <xdr:to>
      <xdr:col>2</xdr:col>
      <xdr:colOff>152400</xdr:colOff>
      <xdr:row>871</xdr:row>
      <xdr:rowOff>152400</xdr:rowOff>
    </xdr:to>
    <xdr:pic>
      <xdr:nvPicPr>
        <xdr:cNvPr id="1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872</xdr:row>
      <xdr:rowOff>0</xdr:rowOff>
    </xdr:from>
    <xdr:to>
      <xdr:col>2</xdr:col>
      <xdr:colOff>152400</xdr:colOff>
      <xdr:row>872</xdr:row>
      <xdr:rowOff>152400</xdr:rowOff>
    </xdr:to>
    <xdr:pic>
      <xdr:nvPicPr>
        <xdr:cNvPr id="1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857</xdr:row>
      <xdr:rowOff>0</xdr:rowOff>
    </xdr:from>
    <xdr:to>
      <xdr:col>2</xdr:col>
      <xdr:colOff>152400</xdr:colOff>
      <xdr:row>857</xdr:row>
      <xdr:rowOff>152400</xdr:rowOff>
    </xdr:to>
    <xdr:pic>
      <xdr:nvPicPr>
        <xdr:cNvPr id="1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864</xdr:row>
      <xdr:rowOff>0</xdr:rowOff>
    </xdr:from>
    <xdr:to>
      <xdr:col>2</xdr:col>
      <xdr:colOff>152400</xdr:colOff>
      <xdr:row>864</xdr:row>
      <xdr:rowOff>152400</xdr:rowOff>
    </xdr:to>
    <xdr:pic>
      <xdr:nvPicPr>
        <xdr:cNvPr id="1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899</xdr:row>
      <xdr:rowOff>0</xdr:rowOff>
    </xdr:from>
    <xdr:to>
      <xdr:col>2</xdr:col>
      <xdr:colOff>152400</xdr:colOff>
      <xdr:row>899</xdr:row>
      <xdr:rowOff>152400</xdr:rowOff>
    </xdr:to>
    <xdr:pic>
      <xdr:nvPicPr>
        <xdr:cNvPr id="1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735</xdr:row>
      <xdr:rowOff>0</xdr:rowOff>
    </xdr:from>
    <xdr:to>
      <xdr:col>2</xdr:col>
      <xdr:colOff>152400</xdr:colOff>
      <xdr:row>735</xdr:row>
      <xdr:rowOff>152400</xdr:rowOff>
    </xdr:to>
    <xdr:pic>
      <xdr:nvPicPr>
        <xdr:cNvPr id="1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716</xdr:row>
      <xdr:rowOff>0</xdr:rowOff>
    </xdr:from>
    <xdr:to>
      <xdr:col>2</xdr:col>
      <xdr:colOff>152400</xdr:colOff>
      <xdr:row>716</xdr:row>
      <xdr:rowOff>152400</xdr:rowOff>
    </xdr:to>
    <xdr:pic>
      <xdr:nvPicPr>
        <xdr:cNvPr id="1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709</xdr:row>
      <xdr:rowOff>0</xdr:rowOff>
    </xdr:from>
    <xdr:to>
      <xdr:col>2</xdr:col>
      <xdr:colOff>152400</xdr:colOff>
      <xdr:row>709</xdr:row>
      <xdr:rowOff>152400</xdr:rowOff>
    </xdr:to>
    <xdr:pic>
      <xdr:nvPicPr>
        <xdr:cNvPr id="1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727</xdr:row>
      <xdr:rowOff>0</xdr:rowOff>
    </xdr:from>
    <xdr:to>
      <xdr:col>2</xdr:col>
      <xdr:colOff>152400</xdr:colOff>
      <xdr:row>727</xdr:row>
      <xdr:rowOff>152400</xdr:rowOff>
    </xdr:to>
    <xdr:pic>
      <xdr:nvPicPr>
        <xdr:cNvPr id="1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728</xdr:row>
      <xdr:rowOff>0</xdr:rowOff>
    </xdr:from>
    <xdr:to>
      <xdr:col>2</xdr:col>
      <xdr:colOff>152400</xdr:colOff>
      <xdr:row>728</xdr:row>
      <xdr:rowOff>152400</xdr:rowOff>
    </xdr:to>
    <xdr:pic>
      <xdr:nvPicPr>
        <xdr:cNvPr id="1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1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740</xdr:row>
      <xdr:rowOff>0</xdr:rowOff>
    </xdr:from>
    <xdr:to>
      <xdr:col>2</xdr:col>
      <xdr:colOff>152400</xdr:colOff>
      <xdr:row>740</xdr:row>
      <xdr:rowOff>152400</xdr:rowOff>
    </xdr:to>
    <xdr:pic>
      <xdr:nvPicPr>
        <xdr:cNvPr id="1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741</xdr:row>
      <xdr:rowOff>0</xdr:rowOff>
    </xdr:from>
    <xdr:to>
      <xdr:col>2</xdr:col>
      <xdr:colOff>152400</xdr:colOff>
      <xdr:row>741</xdr:row>
      <xdr:rowOff>152400</xdr:rowOff>
    </xdr:to>
    <xdr:pic>
      <xdr:nvPicPr>
        <xdr:cNvPr id="1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746</xdr:row>
      <xdr:rowOff>0</xdr:rowOff>
    </xdr:from>
    <xdr:to>
      <xdr:col>2</xdr:col>
      <xdr:colOff>152400</xdr:colOff>
      <xdr:row>746</xdr:row>
      <xdr:rowOff>152400</xdr:rowOff>
    </xdr:to>
    <xdr:pic>
      <xdr:nvPicPr>
        <xdr:cNvPr id="1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747</xdr:row>
      <xdr:rowOff>0</xdr:rowOff>
    </xdr:from>
    <xdr:to>
      <xdr:col>2</xdr:col>
      <xdr:colOff>152400</xdr:colOff>
      <xdr:row>747</xdr:row>
      <xdr:rowOff>152400</xdr:rowOff>
    </xdr:to>
    <xdr:pic>
      <xdr:nvPicPr>
        <xdr:cNvPr id="1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739</xdr:row>
      <xdr:rowOff>0</xdr:rowOff>
    </xdr:from>
    <xdr:to>
      <xdr:col>2</xdr:col>
      <xdr:colOff>152400</xdr:colOff>
      <xdr:row>739</xdr:row>
      <xdr:rowOff>152400</xdr:rowOff>
    </xdr:to>
    <xdr:pic>
      <xdr:nvPicPr>
        <xdr:cNvPr id="1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748</xdr:row>
      <xdr:rowOff>0</xdr:rowOff>
    </xdr:from>
    <xdr:to>
      <xdr:col>2</xdr:col>
      <xdr:colOff>152400</xdr:colOff>
      <xdr:row>748</xdr:row>
      <xdr:rowOff>152400</xdr:rowOff>
    </xdr:to>
    <xdr:pic>
      <xdr:nvPicPr>
        <xdr:cNvPr id="1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749</xdr:row>
      <xdr:rowOff>0</xdr:rowOff>
    </xdr:from>
    <xdr:to>
      <xdr:col>2</xdr:col>
      <xdr:colOff>152400</xdr:colOff>
      <xdr:row>749</xdr:row>
      <xdr:rowOff>152400</xdr:rowOff>
    </xdr:to>
    <xdr:pic>
      <xdr:nvPicPr>
        <xdr:cNvPr id="1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735</xdr:row>
      <xdr:rowOff>0</xdr:rowOff>
    </xdr:from>
    <xdr:to>
      <xdr:col>2</xdr:col>
      <xdr:colOff>152400</xdr:colOff>
      <xdr:row>735</xdr:row>
      <xdr:rowOff>152400</xdr:rowOff>
    </xdr:to>
    <xdr:pic>
      <xdr:nvPicPr>
        <xdr:cNvPr id="1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753</xdr:row>
      <xdr:rowOff>0</xdr:rowOff>
    </xdr:from>
    <xdr:to>
      <xdr:col>2</xdr:col>
      <xdr:colOff>152400</xdr:colOff>
      <xdr:row>753</xdr:row>
      <xdr:rowOff>152400</xdr:rowOff>
    </xdr:to>
    <xdr:pic>
      <xdr:nvPicPr>
        <xdr:cNvPr id="1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747</xdr:row>
      <xdr:rowOff>0</xdr:rowOff>
    </xdr:from>
    <xdr:to>
      <xdr:col>2</xdr:col>
      <xdr:colOff>152400</xdr:colOff>
      <xdr:row>747</xdr:row>
      <xdr:rowOff>152400</xdr:rowOff>
    </xdr:to>
    <xdr:pic>
      <xdr:nvPicPr>
        <xdr:cNvPr id="1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707</xdr:row>
      <xdr:rowOff>0</xdr:rowOff>
    </xdr:from>
    <xdr:to>
      <xdr:col>2</xdr:col>
      <xdr:colOff>152400</xdr:colOff>
      <xdr:row>707</xdr:row>
      <xdr:rowOff>152400</xdr:rowOff>
    </xdr:to>
    <xdr:pic>
      <xdr:nvPicPr>
        <xdr:cNvPr id="1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732</xdr:row>
      <xdr:rowOff>0</xdr:rowOff>
    </xdr:from>
    <xdr:to>
      <xdr:col>2</xdr:col>
      <xdr:colOff>152400</xdr:colOff>
      <xdr:row>732</xdr:row>
      <xdr:rowOff>152400</xdr:rowOff>
    </xdr:to>
    <xdr:pic>
      <xdr:nvPicPr>
        <xdr:cNvPr id="1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733</xdr:row>
      <xdr:rowOff>0</xdr:rowOff>
    </xdr:from>
    <xdr:to>
      <xdr:col>2</xdr:col>
      <xdr:colOff>152400</xdr:colOff>
      <xdr:row>733</xdr:row>
      <xdr:rowOff>152400</xdr:rowOff>
    </xdr:to>
    <xdr:pic>
      <xdr:nvPicPr>
        <xdr:cNvPr id="1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762</xdr:row>
      <xdr:rowOff>0</xdr:rowOff>
    </xdr:from>
    <xdr:to>
      <xdr:col>2</xdr:col>
      <xdr:colOff>152400</xdr:colOff>
      <xdr:row>762</xdr:row>
      <xdr:rowOff>152400</xdr:rowOff>
    </xdr:to>
    <xdr:pic>
      <xdr:nvPicPr>
        <xdr:cNvPr id="1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749</xdr:row>
      <xdr:rowOff>0</xdr:rowOff>
    </xdr:from>
    <xdr:to>
      <xdr:col>2</xdr:col>
      <xdr:colOff>152400</xdr:colOff>
      <xdr:row>749</xdr:row>
      <xdr:rowOff>152400</xdr:rowOff>
    </xdr:to>
    <xdr:pic>
      <xdr:nvPicPr>
        <xdr:cNvPr id="1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739</xdr:row>
      <xdr:rowOff>0</xdr:rowOff>
    </xdr:from>
    <xdr:to>
      <xdr:col>2</xdr:col>
      <xdr:colOff>152400</xdr:colOff>
      <xdr:row>739</xdr:row>
      <xdr:rowOff>152400</xdr:rowOff>
    </xdr:to>
    <xdr:pic>
      <xdr:nvPicPr>
        <xdr:cNvPr id="1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740</xdr:row>
      <xdr:rowOff>0</xdr:rowOff>
    </xdr:from>
    <xdr:to>
      <xdr:col>2</xdr:col>
      <xdr:colOff>152400</xdr:colOff>
      <xdr:row>740</xdr:row>
      <xdr:rowOff>152400</xdr:rowOff>
    </xdr:to>
    <xdr:pic>
      <xdr:nvPicPr>
        <xdr:cNvPr id="1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725</xdr:row>
      <xdr:rowOff>0</xdr:rowOff>
    </xdr:from>
    <xdr:to>
      <xdr:col>2</xdr:col>
      <xdr:colOff>152400</xdr:colOff>
      <xdr:row>725</xdr:row>
      <xdr:rowOff>152400</xdr:rowOff>
    </xdr:to>
    <xdr:pic>
      <xdr:nvPicPr>
        <xdr:cNvPr id="1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732</xdr:row>
      <xdr:rowOff>0</xdr:rowOff>
    </xdr:from>
    <xdr:to>
      <xdr:col>2</xdr:col>
      <xdr:colOff>152400</xdr:colOff>
      <xdr:row>732</xdr:row>
      <xdr:rowOff>152400</xdr:rowOff>
    </xdr:to>
    <xdr:pic>
      <xdr:nvPicPr>
        <xdr:cNvPr id="1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767</xdr:row>
      <xdr:rowOff>0</xdr:rowOff>
    </xdr:from>
    <xdr:to>
      <xdr:col>2</xdr:col>
      <xdr:colOff>152400</xdr:colOff>
      <xdr:row>767</xdr:row>
      <xdr:rowOff>152400</xdr:rowOff>
    </xdr:to>
    <xdr:pic>
      <xdr:nvPicPr>
        <xdr:cNvPr id="1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671</xdr:row>
      <xdr:rowOff>0</xdr:rowOff>
    </xdr:from>
    <xdr:to>
      <xdr:col>2</xdr:col>
      <xdr:colOff>152400</xdr:colOff>
      <xdr:row>671</xdr:row>
      <xdr:rowOff>152400</xdr:rowOff>
    </xdr:to>
    <xdr:pic>
      <xdr:nvPicPr>
        <xdr:cNvPr id="1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652</xdr:row>
      <xdr:rowOff>0</xdr:rowOff>
    </xdr:from>
    <xdr:to>
      <xdr:col>2</xdr:col>
      <xdr:colOff>152400</xdr:colOff>
      <xdr:row>652</xdr:row>
      <xdr:rowOff>152400</xdr:rowOff>
    </xdr:to>
    <xdr:pic>
      <xdr:nvPicPr>
        <xdr:cNvPr id="1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645</xdr:row>
      <xdr:rowOff>0</xdr:rowOff>
    </xdr:from>
    <xdr:to>
      <xdr:col>2</xdr:col>
      <xdr:colOff>152400</xdr:colOff>
      <xdr:row>645</xdr:row>
      <xdr:rowOff>152400</xdr:rowOff>
    </xdr:to>
    <xdr:pic>
      <xdr:nvPicPr>
        <xdr:cNvPr id="1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663</xdr:row>
      <xdr:rowOff>0</xdr:rowOff>
    </xdr:from>
    <xdr:to>
      <xdr:col>2</xdr:col>
      <xdr:colOff>152400</xdr:colOff>
      <xdr:row>663</xdr:row>
      <xdr:rowOff>152400</xdr:rowOff>
    </xdr:to>
    <xdr:pic>
      <xdr:nvPicPr>
        <xdr:cNvPr id="1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664</xdr:row>
      <xdr:rowOff>0</xdr:rowOff>
    </xdr:from>
    <xdr:to>
      <xdr:col>2</xdr:col>
      <xdr:colOff>152400</xdr:colOff>
      <xdr:row>664</xdr:row>
      <xdr:rowOff>152400</xdr:rowOff>
    </xdr:to>
    <xdr:pic>
      <xdr:nvPicPr>
        <xdr:cNvPr id="1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152400</xdr:colOff>
      <xdr:row>650</xdr:row>
      <xdr:rowOff>152400</xdr:rowOff>
    </xdr:to>
    <xdr:pic>
      <xdr:nvPicPr>
        <xdr:cNvPr id="1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676</xdr:row>
      <xdr:rowOff>0</xdr:rowOff>
    </xdr:from>
    <xdr:to>
      <xdr:col>2</xdr:col>
      <xdr:colOff>152400</xdr:colOff>
      <xdr:row>676</xdr:row>
      <xdr:rowOff>152400</xdr:rowOff>
    </xdr:to>
    <xdr:pic>
      <xdr:nvPicPr>
        <xdr:cNvPr id="1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677</xdr:row>
      <xdr:rowOff>0</xdr:rowOff>
    </xdr:from>
    <xdr:to>
      <xdr:col>2</xdr:col>
      <xdr:colOff>152400</xdr:colOff>
      <xdr:row>677</xdr:row>
      <xdr:rowOff>152400</xdr:rowOff>
    </xdr:to>
    <xdr:pic>
      <xdr:nvPicPr>
        <xdr:cNvPr id="1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682</xdr:row>
      <xdr:rowOff>0</xdr:rowOff>
    </xdr:from>
    <xdr:to>
      <xdr:col>2</xdr:col>
      <xdr:colOff>152400</xdr:colOff>
      <xdr:row>682</xdr:row>
      <xdr:rowOff>152400</xdr:rowOff>
    </xdr:to>
    <xdr:pic>
      <xdr:nvPicPr>
        <xdr:cNvPr id="1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683</xdr:row>
      <xdr:rowOff>0</xdr:rowOff>
    </xdr:from>
    <xdr:to>
      <xdr:col>2</xdr:col>
      <xdr:colOff>152400</xdr:colOff>
      <xdr:row>683</xdr:row>
      <xdr:rowOff>152400</xdr:rowOff>
    </xdr:to>
    <xdr:pic>
      <xdr:nvPicPr>
        <xdr:cNvPr id="1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675</xdr:row>
      <xdr:rowOff>0</xdr:rowOff>
    </xdr:from>
    <xdr:to>
      <xdr:col>2</xdr:col>
      <xdr:colOff>152400</xdr:colOff>
      <xdr:row>675</xdr:row>
      <xdr:rowOff>152400</xdr:rowOff>
    </xdr:to>
    <xdr:pic>
      <xdr:nvPicPr>
        <xdr:cNvPr id="1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684</xdr:row>
      <xdr:rowOff>0</xdr:rowOff>
    </xdr:from>
    <xdr:to>
      <xdr:col>2</xdr:col>
      <xdr:colOff>152400</xdr:colOff>
      <xdr:row>684</xdr:row>
      <xdr:rowOff>152400</xdr:rowOff>
    </xdr:to>
    <xdr:pic>
      <xdr:nvPicPr>
        <xdr:cNvPr id="1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685</xdr:row>
      <xdr:rowOff>0</xdr:rowOff>
    </xdr:from>
    <xdr:to>
      <xdr:col>2</xdr:col>
      <xdr:colOff>152400</xdr:colOff>
      <xdr:row>685</xdr:row>
      <xdr:rowOff>152400</xdr:rowOff>
    </xdr:to>
    <xdr:pic>
      <xdr:nvPicPr>
        <xdr:cNvPr id="1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671</xdr:row>
      <xdr:rowOff>0</xdr:rowOff>
    </xdr:from>
    <xdr:to>
      <xdr:col>2</xdr:col>
      <xdr:colOff>152400</xdr:colOff>
      <xdr:row>671</xdr:row>
      <xdr:rowOff>152400</xdr:rowOff>
    </xdr:to>
    <xdr:pic>
      <xdr:nvPicPr>
        <xdr:cNvPr id="1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689</xdr:row>
      <xdr:rowOff>0</xdr:rowOff>
    </xdr:from>
    <xdr:to>
      <xdr:col>2</xdr:col>
      <xdr:colOff>152400</xdr:colOff>
      <xdr:row>689</xdr:row>
      <xdr:rowOff>152400</xdr:rowOff>
    </xdr:to>
    <xdr:pic>
      <xdr:nvPicPr>
        <xdr:cNvPr id="1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683</xdr:row>
      <xdr:rowOff>0</xdr:rowOff>
    </xdr:from>
    <xdr:to>
      <xdr:col>2</xdr:col>
      <xdr:colOff>152400</xdr:colOff>
      <xdr:row>683</xdr:row>
      <xdr:rowOff>152400</xdr:rowOff>
    </xdr:to>
    <xdr:pic>
      <xdr:nvPicPr>
        <xdr:cNvPr id="1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643</xdr:row>
      <xdr:rowOff>0</xdr:rowOff>
    </xdr:from>
    <xdr:to>
      <xdr:col>2</xdr:col>
      <xdr:colOff>152400</xdr:colOff>
      <xdr:row>643</xdr:row>
      <xdr:rowOff>152400</xdr:rowOff>
    </xdr:to>
    <xdr:pic>
      <xdr:nvPicPr>
        <xdr:cNvPr id="1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668</xdr:row>
      <xdr:rowOff>0</xdr:rowOff>
    </xdr:from>
    <xdr:to>
      <xdr:col>2</xdr:col>
      <xdr:colOff>152400</xdr:colOff>
      <xdr:row>668</xdr:row>
      <xdr:rowOff>152400</xdr:rowOff>
    </xdr:to>
    <xdr:pic>
      <xdr:nvPicPr>
        <xdr:cNvPr id="1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669</xdr:row>
      <xdr:rowOff>0</xdr:rowOff>
    </xdr:from>
    <xdr:to>
      <xdr:col>2</xdr:col>
      <xdr:colOff>152400</xdr:colOff>
      <xdr:row>669</xdr:row>
      <xdr:rowOff>152400</xdr:rowOff>
    </xdr:to>
    <xdr:pic>
      <xdr:nvPicPr>
        <xdr:cNvPr id="1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698</xdr:row>
      <xdr:rowOff>0</xdr:rowOff>
    </xdr:from>
    <xdr:to>
      <xdr:col>2</xdr:col>
      <xdr:colOff>152400</xdr:colOff>
      <xdr:row>698</xdr:row>
      <xdr:rowOff>152400</xdr:rowOff>
    </xdr:to>
    <xdr:pic>
      <xdr:nvPicPr>
        <xdr:cNvPr id="1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685</xdr:row>
      <xdr:rowOff>0</xdr:rowOff>
    </xdr:from>
    <xdr:to>
      <xdr:col>2</xdr:col>
      <xdr:colOff>152400</xdr:colOff>
      <xdr:row>685</xdr:row>
      <xdr:rowOff>152400</xdr:rowOff>
    </xdr:to>
    <xdr:pic>
      <xdr:nvPicPr>
        <xdr:cNvPr id="1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675</xdr:row>
      <xdr:rowOff>0</xdr:rowOff>
    </xdr:from>
    <xdr:to>
      <xdr:col>2</xdr:col>
      <xdr:colOff>152400</xdr:colOff>
      <xdr:row>675</xdr:row>
      <xdr:rowOff>152400</xdr:rowOff>
    </xdr:to>
    <xdr:pic>
      <xdr:nvPicPr>
        <xdr:cNvPr id="1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676</xdr:row>
      <xdr:rowOff>0</xdr:rowOff>
    </xdr:from>
    <xdr:to>
      <xdr:col>2</xdr:col>
      <xdr:colOff>152400</xdr:colOff>
      <xdr:row>676</xdr:row>
      <xdr:rowOff>152400</xdr:rowOff>
    </xdr:to>
    <xdr:pic>
      <xdr:nvPicPr>
        <xdr:cNvPr id="1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661</xdr:row>
      <xdr:rowOff>0</xdr:rowOff>
    </xdr:from>
    <xdr:to>
      <xdr:col>2</xdr:col>
      <xdr:colOff>152400</xdr:colOff>
      <xdr:row>661</xdr:row>
      <xdr:rowOff>152400</xdr:rowOff>
    </xdr:to>
    <xdr:pic>
      <xdr:nvPicPr>
        <xdr:cNvPr id="1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668</xdr:row>
      <xdr:rowOff>0</xdr:rowOff>
    </xdr:from>
    <xdr:to>
      <xdr:col>2</xdr:col>
      <xdr:colOff>152400</xdr:colOff>
      <xdr:row>668</xdr:row>
      <xdr:rowOff>152400</xdr:rowOff>
    </xdr:to>
    <xdr:pic>
      <xdr:nvPicPr>
        <xdr:cNvPr id="1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703</xdr:row>
      <xdr:rowOff>0</xdr:rowOff>
    </xdr:from>
    <xdr:to>
      <xdr:col>2</xdr:col>
      <xdr:colOff>152400</xdr:colOff>
      <xdr:row>703</xdr:row>
      <xdr:rowOff>152400</xdr:rowOff>
    </xdr:to>
    <xdr:pic>
      <xdr:nvPicPr>
        <xdr:cNvPr id="1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605</xdr:row>
      <xdr:rowOff>0</xdr:rowOff>
    </xdr:from>
    <xdr:to>
      <xdr:col>2</xdr:col>
      <xdr:colOff>152400</xdr:colOff>
      <xdr:row>605</xdr:row>
      <xdr:rowOff>152400</xdr:rowOff>
    </xdr:to>
    <xdr:pic>
      <xdr:nvPicPr>
        <xdr:cNvPr id="1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586</xdr:row>
      <xdr:rowOff>0</xdr:rowOff>
    </xdr:from>
    <xdr:to>
      <xdr:col>2</xdr:col>
      <xdr:colOff>152400</xdr:colOff>
      <xdr:row>586</xdr:row>
      <xdr:rowOff>152400</xdr:rowOff>
    </xdr:to>
    <xdr:pic>
      <xdr:nvPicPr>
        <xdr:cNvPr id="1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579</xdr:row>
      <xdr:rowOff>0</xdr:rowOff>
    </xdr:from>
    <xdr:to>
      <xdr:col>2</xdr:col>
      <xdr:colOff>152400</xdr:colOff>
      <xdr:row>579</xdr:row>
      <xdr:rowOff>152400</xdr:rowOff>
    </xdr:to>
    <xdr:pic>
      <xdr:nvPicPr>
        <xdr:cNvPr id="1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597</xdr:row>
      <xdr:rowOff>0</xdr:rowOff>
    </xdr:from>
    <xdr:to>
      <xdr:col>2</xdr:col>
      <xdr:colOff>152400</xdr:colOff>
      <xdr:row>597</xdr:row>
      <xdr:rowOff>152400</xdr:rowOff>
    </xdr:to>
    <xdr:pic>
      <xdr:nvPicPr>
        <xdr:cNvPr id="1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598</xdr:row>
      <xdr:rowOff>0</xdr:rowOff>
    </xdr:from>
    <xdr:to>
      <xdr:col>2</xdr:col>
      <xdr:colOff>152400</xdr:colOff>
      <xdr:row>598</xdr:row>
      <xdr:rowOff>152400</xdr:rowOff>
    </xdr:to>
    <xdr:pic>
      <xdr:nvPicPr>
        <xdr:cNvPr id="1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584</xdr:row>
      <xdr:rowOff>0</xdr:rowOff>
    </xdr:from>
    <xdr:to>
      <xdr:col>2</xdr:col>
      <xdr:colOff>152400</xdr:colOff>
      <xdr:row>584</xdr:row>
      <xdr:rowOff>152400</xdr:rowOff>
    </xdr:to>
    <xdr:pic>
      <xdr:nvPicPr>
        <xdr:cNvPr id="1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610</xdr:row>
      <xdr:rowOff>0</xdr:rowOff>
    </xdr:from>
    <xdr:to>
      <xdr:col>2</xdr:col>
      <xdr:colOff>152400</xdr:colOff>
      <xdr:row>610</xdr:row>
      <xdr:rowOff>152400</xdr:rowOff>
    </xdr:to>
    <xdr:pic>
      <xdr:nvPicPr>
        <xdr:cNvPr id="1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611</xdr:row>
      <xdr:rowOff>0</xdr:rowOff>
    </xdr:from>
    <xdr:to>
      <xdr:col>2</xdr:col>
      <xdr:colOff>152400</xdr:colOff>
      <xdr:row>611</xdr:row>
      <xdr:rowOff>152400</xdr:rowOff>
    </xdr:to>
    <xdr:pic>
      <xdr:nvPicPr>
        <xdr:cNvPr id="1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616</xdr:row>
      <xdr:rowOff>0</xdr:rowOff>
    </xdr:from>
    <xdr:to>
      <xdr:col>2</xdr:col>
      <xdr:colOff>152400</xdr:colOff>
      <xdr:row>616</xdr:row>
      <xdr:rowOff>152400</xdr:rowOff>
    </xdr:to>
    <xdr:pic>
      <xdr:nvPicPr>
        <xdr:cNvPr id="1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152400</xdr:colOff>
      <xdr:row>617</xdr:row>
      <xdr:rowOff>152400</xdr:rowOff>
    </xdr:to>
    <xdr:pic>
      <xdr:nvPicPr>
        <xdr:cNvPr id="1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609</xdr:row>
      <xdr:rowOff>0</xdr:rowOff>
    </xdr:from>
    <xdr:to>
      <xdr:col>2</xdr:col>
      <xdr:colOff>152400</xdr:colOff>
      <xdr:row>609</xdr:row>
      <xdr:rowOff>152400</xdr:rowOff>
    </xdr:to>
    <xdr:pic>
      <xdr:nvPicPr>
        <xdr:cNvPr id="1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618</xdr:row>
      <xdr:rowOff>0</xdr:rowOff>
    </xdr:from>
    <xdr:to>
      <xdr:col>2</xdr:col>
      <xdr:colOff>152400</xdr:colOff>
      <xdr:row>618</xdr:row>
      <xdr:rowOff>152400</xdr:rowOff>
    </xdr:to>
    <xdr:pic>
      <xdr:nvPicPr>
        <xdr:cNvPr id="1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619</xdr:row>
      <xdr:rowOff>0</xdr:rowOff>
    </xdr:from>
    <xdr:to>
      <xdr:col>2</xdr:col>
      <xdr:colOff>152400</xdr:colOff>
      <xdr:row>619</xdr:row>
      <xdr:rowOff>152400</xdr:rowOff>
    </xdr:to>
    <xdr:pic>
      <xdr:nvPicPr>
        <xdr:cNvPr id="1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605</xdr:row>
      <xdr:rowOff>0</xdr:rowOff>
    </xdr:from>
    <xdr:to>
      <xdr:col>2</xdr:col>
      <xdr:colOff>152400</xdr:colOff>
      <xdr:row>605</xdr:row>
      <xdr:rowOff>152400</xdr:rowOff>
    </xdr:to>
    <xdr:pic>
      <xdr:nvPicPr>
        <xdr:cNvPr id="1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623</xdr:row>
      <xdr:rowOff>0</xdr:rowOff>
    </xdr:from>
    <xdr:to>
      <xdr:col>2</xdr:col>
      <xdr:colOff>152400</xdr:colOff>
      <xdr:row>623</xdr:row>
      <xdr:rowOff>152400</xdr:rowOff>
    </xdr:to>
    <xdr:pic>
      <xdr:nvPicPr>
        <xdr:cNvPr id="1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617</xdr:row>
      <xdr:rowOff>0</xdr:rowOff>
    </xdr:from>
    <xdr:to>
      <xdr:col>2</xdr:col>
      <xdr:colOff>152400</xdr:colOff>
      <xdr:row>617</xdr:row>
      <xdr:rowOff>152400</xdr:rowOff>
    </xdr:to>
    <xdr:pic>
      <xdr:nvPicPr>
        <xdr:cNvPr id="1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577</xdr:row>
      <xdr:rowOff>0</xdr:rowOff>
    </xdr:from>
    <xdr:to>
      <xdr:col>2</xdr:col>
      <xdr:colOff>152400</xdr:colOff>
      <xdr:row>577</xdr:row>
      <xdr:rowOff>152400</xdr:rowOff>
    </xdr:to>
    <xdr:pic>
      <xdr:nvPicPr>
        <xdr:cNvPr id="1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152400</xdr:colOff>
      <xdr:row>602</xdr:row>
      <xdr:rowOff>152400</xdr:rowOff>
    </xdr:to>
    <xdr:pic>
      <xdr:nvPicPr>
        <xdr:cNvPr id="1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603</xdr:row>
      <xdr:rowOff>0</xdr:rowOff>
    </xdr:from>
    <xdr:to>
      <xdr:col>2</xdr:col>
      <xdr:colOff>152400</xdr:colOff>
      <xdr:row>603</xdr:row>
      <xdr:rowOff>152400</xdr:rowOff>
    </xdr:to>
    <xdr:pic>
      <xdr:nvPicPr>
        <xdr:cNvPr id="1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632</xdr:row>
      <xdr:rowOff>0</xdr:rowOff>
    </xdr:from>
    <xdr:to>
      <xdr:col>2</xdr:col>
      <xdr:colOff>152400</xdr:colOff>
      <xdr:row>632</xdr:row>
      <xdr:rowOff>152400</xdr:rowOff>
    </xdr:to>
    <xdr:pic>
      <xdr:nvPicPr>
        <xdr:cNvPr id="1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619</xdr:row>
      <xdr:rowOff>0</xdr:rowOff>
    </xdr:from>
    <xdr:to>
      <xdr:col>2</xdr:col>
      <xdr:colOff>152400</xdr:colOff>
      <xdr:row>619</xdr:row>
      <xdr:rowOff>152400</xdr:rowOff>
    </xdr:to>
    <xdr:pic>
      <xdr:nvPicPr>
        <xdr:cNvPr id="1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609</xdr:row>
      <xdr:rowOff>0</xdr:rowOff>
    </xdr:from>
    <xdr:to>
      <xdr:col>2</xdr:col>
      <xdr:colOff>152400</xdr:colOff>
      <xdr:row>609</xdr:row>
      <xdr:rowOff>152400</xdr:rowOff>
    </xdr:to>
    <xdr:pic>
      <xdr:nvPicPr>
        <xdr:cNvPr id="1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610</xdr:row>
      <xdr:rowOff>0</xdr:rowOff>
    </xdr:from>
    <xdr:to>
      <xdr:col>2</xdr:col>
      <xdr:colOff>152400</xdr:colOff>
      <xdr:row>610</xdr:row>
      <xdr:rowOff>152400</xdr:rowOff>
    </xdr:to>
    <xdr:pic>
      <xdr:nvPicPr>
        <xdr:cNvPr id="1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595</xdr:row>
      <xdr:rowOff>0</xdr:rowOff>
    </xdr:from>
    <xdr:to>
      <xdr:col>2</xdr:col>
      <xdr:colOff>152400</xdr:colOff>
      <xdr:row>595</xdr:row>
      <xdr:rowOff>152400</xdr:rowOff>
    </xdr:to>
    <xdr:pic>
      <xdr:nvPicPr>
        <xdr:cNvPr id="1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152400</xdr:colOff>
      <xdr:row>602</xdr:row>
      <xdr:rowOff>152400</xdr:rowOff>
    </xdr:to>
    <xdr:pic>
      <xdr:nvPicPr>
        <xdr:cNvPr id="1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637</xdr:row>
      <xdr:rowOff>0</xdr:rowOff>
    </xdr:from>
    <xdr:to>
      <xdr:col>2</xdr:col>
      <xdr:colOff>152400</xdr:colOff>
      <xdr:row>637</xdr:row>
      <xdr:rowOff>152400</xdr:rowOff>
    </xdr:to>
    <xdr:pic>
      <xdr:nvPicPr>
        <xdr:cNvPr id="1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519</xdr:row>
      <xdr:rowOff>0</xdr:rowOff>
    </xdr:from>
    <xdr:to>
      <xdr:col>2</xdr:col>
      <xdr:colOff>152400</xdr:colOff>
      <xdr:row>519</xdr:row>
      <xdr:rowOff>152400</xdr:rowOff>
    </xdr:to>
    <xdr:pic>
      <xdr:nvPicPr>
        <xdr:cNvPr id="1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152400</xdr:colOff>
      <xdr:row>500</xdr:row>
      <xdr:rowOff>152400</xdr:rowOff>
    </xdr:to>
    <xdr:pic>
      <xdr:nvPicPr>
        <xdr:cNvPr id="1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493</xdr:row>
      <xdr:rowOff>0</xdr:rowOff>
    </xdr:from>
    <xdr:to>
      <xdr:col>2</xdr:col>
      <xdr:colOff>152400</xdr:colOff>
      <xdr:row>493</xdr:row>
      <xdr:rowOff>152400</xdr:rowOff>
    </xdr:to>
    <xdr:pic>
      <xdr:nvPicPr>
        <xdr:cNvPr id="1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511</xdr:row>
      <xdr:rowOff>0</xdr:rowOff>
    </xdr:from>
    <xdr:to>
      <xdr:col>2</xdr:col>
      <xdr:colOff>152400</xdr:colOff>
      <xdr:row>511</xdr:row>
      <xdr:rowOff>152400</xdr:rowOff>
    </xdr:to>
    <xdr:pic>
      <xdr:nvPicPr>
        <xdr:cNvPr id="1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512</xdr:row>
      <xdr:rowOff>0</xdr:rowOff>
    </xdr:from>
    <xdr:to>
      <xdr:col>2</xdr:col>
      <xdr:colOff>152400</xdr:colOff>
      <xdr:row>512</xdr:row>
      <xdr:rowOff>152400</xdr:rowOff>
    </xdr:to>
    <xdr:pic>
      <xdr:nvPicPr>
        <xdr:cNvPr id="1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498</xdr:row>
      <xdr:rowOff>0</xdr:rowOff>
    </xdr:from>
    <xdr:to>
      <xdr:col>2</xdr:col>
      <xdr:colOff>152400</xdr:colOff>
      <xdr:row>498</xdr:row>
      <xdr:rowOff>152400</xdr:rowOff>
    </xdr:to>
    <xdr:pic>
      <xdr:nvPicPr>
        <xdr:cNvPr id="1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524</xdr:row>
      <xdr:rowOff>0</xdr:rowOff>
    </xdr:from>
    <xdr:to>
      <xdr:col>2</xdr:col>
      <xdr:colOff>152400</xdr:colOff>
      <xdr:row>524</xdr:row>
      <xdr:rowOff>152400</xdr:rowOff>
    </xdr:to>
    <xdr:pic>
      <xdr:nvPicPr>
        <xdr:cNvPr id="1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525</xdr:row>
      <xdr:rowOff>0</xdr:rowOff>
    </xdr:from>
    <xdr:to>
      <xdr:col>2</xdr:col>
      <xdr:colOff>152400</xdr:colOff>
      <xdr:row>525</xdr:row>
      <xdr:rowOff>152400</xdr:rowOff>
    </xdr:to>
    <xdr:pic>
      <xdr:nvPicPr>
        <xdr:cNvPr id="1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530</xdr:row>
      <xdr:rowOff>0</xdr:rowOff>
    </xdr:from>
    <xdr:to>
      <xdr:col>2</xdr:col>
      <xdr:colOff>152400</xdr:colOff>
      <xdr:row>530</xdr:row>
      <xdr:rowOff>152400</xdr:rowOff>
    </xdr:to>
    <xdr:pic>
      <xdr:nvPicPr>
        <xdr:cNvPr id="1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531</xdr:row>
      <xdr:rowOff>0</xdr:rowOff>
    </xdr:from>
    <xdr:to>
      <xdr:col>2</xdr:col>
      <xdr:colOff>152400</xdr:colOff>
      <xdr:row>531</xdr:row>
      <xdr:rowOff>152400</xdr:rowOff>
    </xdr:to>
    <xdr:pic>
      <xdr:nvPicPr>
        <xdr:cNvPr id="1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523</xdr:row>
      <xdr:rowOff>0</xdr:rowOff>
    </xdr:from>
    <xdr:to>
      <xdr:col>2</xdr:col>
      <xdr:colOff>152400</xdr:colOff>
      <xdr:row>523</xdr:row>
      <xdr:rowOff>152400</xdr:rowOff>
    </xdr:to>
    <xdr:pic>
      <xdr:nvPicPr>
        <xdr:cNvPr id="1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532</xdr:row>
      <xdr:rowOff>0</xdr:rowOff>
    </xdr:from>
    <xdr:to>
      <xdr:col>2</xdr:col>
      <xdr:colOff>152400</xdr:colOff>
      <xdr:row>532</xdr:row>
      <xdr:rowOff>152400</xdr:rowOff>
    </xdr:to>
    <xdr:pic>
      <xdr:nvPicPr>
        <xdr:cNvPr id="1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533</xdr:row>
      <xdr:rowOff>0</xdr:rowOff>
    </xdr:from>
    <xdr:to>
      <xdr:col>2</xdr:col>
      <xdr:colOff>152400</xdr:colOff>
      <xdr:row>533</xdr:row>
      <xdr:rowOff>152400</xdr:rowOff>
    </xdr:to>
    <xdr:pic>
      <xdr:nvPicPr>
        <xdr:cNvPr id="1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519</xdr:row>
      <xdr:rowOff>0</xdr:rowOff>
    </xdr:from>
    <xdr:to>
      <xdr:col>2</xdr:col>
      <xdr:colOff>152400</xdr:colOff>
      <xdr:row>519</xdr:row>
      <xdr:rowOff>152400</xdr:rowOff>
    </xdr:to>
    <xdr:pic>
      <xdr:nvPicPr>
        <xdr:cNvPr id="1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537</xdr:row>
      <xdr:rowOff>0</xdr:rowOff>
    </xdr:from>
    <xdr:to>
      <xdr:col>2</xdr:col>
      <xdr:colOff>152400</xdr:colOff>
      <xdr:row>537</xdr:row>
      <xdr:rowOff>152400</xdr:rowOff>
    </xdr:to>
    <xdr:pic>
      <xdr:nvPicPr>
        <xdr:cNvPr id="1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531</xdr:row>
      <xdr:rowOff>0</xdr:rowOff>
    </xdr:from>
    <xdr:to>
      <xdr:col>2</xdr:col>
      <xdr:colOff>152400</xdr:colOff>
      <xdr:row>531</xdr:row>
      <xdr:rowOff>152400</xdr:rowOff>
    </xdr:to>
    <xdr:pic>
      <xdr:nvPicPr>
        <xdr:cNvPr id="1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491</xdr:row>
      <xdr:rowOff>0</xdr:rowOff>
    </xdr:from>
    <xdr:to>
      <xdr:col>2</xdr:col>
      <xdr:colOff>152400</xdr:colOff>
      <xdr:row>491</xdr:row>
      <xdr:rowOff>152400</xdr:rowOff>
    </xdr:to>
    <xdr:pic>
      <xdr:nvPicPr>
        <xdr:cNvPr id="1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516</xdr:row>
      <xdr:rowOff>0</xdr:rowOff>
    </xdr:from>
    <xdr:to>
      <xdr:col>2</xdr:col>
      <xdr:colOff>152400</xdr:colOff>
      <xdr:row>516</xdr:row>
      <xdr:rowOff>152400</xdr:rowOff>
    </xdr:to>
    <xdr:pic>
      <xdr:nvPicPr>
        <xdr:cNvPr id="1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517</xdr:row>
      <xdr:rowOff>0</xdr:rowOff>
    </xdr:from>
    <xdr:to>
      <xdr:col>2</xdr:col>
      <xdr:colOff>152400</xdr:colOff>
      <xdr:row>517</xdr:row>
      <xdr:rowOff>152400</xdr:rowOff>
    </xdr:to>
    <xdr:pic>
      <xdr:nvPicPr>
        <xdr:cNvPr id="1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546</xdr:row>
      <xdr:rowOff>0</xdr:rowOff>
    </xdr:from>
    <xdr:to>
      <xdr:col>2</xdr:col>
      <xdr:colOff>152400</xdr:colOff>
      <xdr:row>546</xdr:row>
      <xdr:rowOff>152400</xdr:rowOff>
    </xdr:to>
    <xdr:pic>
      <xdr:nvPicPr>
        <xdr:cNvPr id="1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533</xdr:row>
      <xdr:rowOff>0</xdr:rowOff>
    </xdr:from>
    <xdr:to>
      <xdr:col>2</xdr:col>
      <xdr:colOff>152400</xdr:colOff>
      <xdr:row>533</xdr:row>
      <xdr:rowOff>152400</xdr:rowOff>
    </xdr:to>
    <xdr:pic>
      <xdr:nvPicPr>
        <xdr:cNvPr id="1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523</xdr:row>
      <xdr:rowOff>0</xdr:rowOff>
    </xdr:from>
    <xdr:to>
      <xdr:col>2</xdr:col>
      <xdr:colOff>152400</xdr:colOff>
      <xdr:row>523</xdr:row>
      <xdr:rowOff>152400</xdr:rowOff>
    </xdr:to>
    <xdr:pic>
      <xdr:nvPicPr>
        <xdr:cNvPr id="1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524</xdr:row>
      <xdr:rowOff>0</xdr:rowOff>
    </xdr:from>
    <xdr:to>
      <xdr:col>2</xdr:col>
      <xdr:colOff>152400</xdr:colOff>
      <xdr:row>524</xdr:row>
      <xdr:rowOff>152400</xdr:rowOff>
    </xdr:to>
    <xdr:pic>
      <xdr:nvPicPr>
        <xdr:cNvPr id="1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516</xdr:row>
      <xdr:rowOff>0</xdr:rowOff>
    </xdr:from>
    <xdr:to>
      <xdr:col>2</xdr:col>
      <xdr:colOff>152400</xdr:colOff>
      <xdr:row>516</xdr:row>
      <xdr:rowOff>152400</xdr:rowOff>
    </xdr:to>
    <xdr:pic>
      <xdr:nvPicPr>
        <xdr:cNvPr id="1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551</xdr:row>
      <xdr:rowOff>0</xdr:rowOff>
    </xdr:from>
    <xdr:to>
      <xdr:col>2</xdr:col>
      <xdr:colOff>152400</xdr:colOff>
      <xdr:row>551</xdr:row>
      <xdr:rowOff>152400</xdr:rowOff>
    </xdr:to>
    <xdr:pic>
      <xdr:nvPicPr>
        <xdr:cNvPr id="1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152400</xdr:colOff>
      <xdr:row>1</xdr:row>
      <xdr:rowOff>152400</xdr:rowOff>
    </xdr:to>
    <xdr:pic>
      <xdr:nvPicPr>
        <xdr:cNvPr id="1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1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2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152400</xdr:colOff>
      <xdr:row>124</xdr:row>
      <xdr:rowOff>152400</xdr:rowOff>
    </xdr:to>
    <xdr:pic>
      <xdr:nvPicPr>
        <xdr:cNvPr id="2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105</xdr:row>
      <xdr:rowOff>0</xdr:rowOff>
    </xdr:from>
    <xdr:to>
      <xdr:col>2</xdr:col>
      <xdr:colOff>152400</xdr:colOff>
      <xdr:row>105</xdr:row>
      <xdr:rowOff>152400</xdr:rowOff>
    </xdr:to>
    <xdr:pic>
      <xdr:nvPicPr>
        <xdr:cNvPr id="2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98</xdr:row>
      <xdr:rowOff>0</xdr:rowOff>
    </xdr:from>
    <xdr:to>
      <xdr:col>2</xdr:col>
      <xdr:colOff>152400</xdr:colOff>
      <xdr:row>98</xdr:row>
      <xdr:rowOff>152400</xdr:rowOff>
    </xdr:to>
    <xdr:pic>
      <xdr:nvPicPr>
        <xdr:cNvPr id="2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152400</xdr:colOff>
      <xdr:row>116</xdr:row>
      <xdr:rowOff>152400</xdr:rowOff>
    </xdr:to>
    <xdr:pic>
      <xdr:nvPicPr>
        <xdr:cNvPr id="2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152400</xdr:colOff>
      <xdr:row>117</xdr:row>
      <xdr:rowOff>152400</xdr:rowOff>
    </xdr:to>
    <xdr:pic>
      <xdr:nvPicPr>
        <xdr:cNvPr id="2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2</xdr:col>
      <xdr:colOff>152400</xdr:colOff>
      <xdr:row>103</xdr:row>
      <xdr:rowOff>152400</xdr:rowOff>
    </xdr:to>
    <xdr:pic>
      <xdr:nvPicPr>
        <xdr:cNvPr id="2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152400</xdr:colOff>
      <xdr:row>129</xdr:row>
      <xdr:rowOff>152400</xdr:rowOff>
    </xdr:to>
    <xdr:pic>
      <xdr:nvPicPr>
        <xdr:cNvPr id="2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130</xdr:row>
      <xdr:rowOff>0</xdr:rowOff>
    </xdr:from>
    <xdr:to>
      <xdr:col>2</xdr:col>
      <xdr:colOff>152400</xdr:colOff>
      <xdr:row>130</xdr:row>
      <xdr:rowOff>152400</xdr:rowOff>
    </xdr:to>
    <xdr:pic>
      <xdr:nvPicPr>
        <xdr:cNvPr id="2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2</xdr:col>
      <xdr:colOff>152400</xdr:colOff>
      <xdr:row>135</xdr:row>
      <xdr:rowOff>152400</xdr:rowOff>
    </xdr:to>
    <xdr:pic>
      <xdr:nvPicPr>
        <xdr:cNvPr id="2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136</xdr:row>
      <xdr:rowOff>0</xdr:rowOff>
    </xdr:from>
    <xdr:to>
      <xdr:col>2</xdr:col>
      <xdr:colOff>152400</xdr:colOff>
      <xdr:row>136</xdr:row>
      <xdr:rowOff>152400</xdr:rowOff>
    </xdr:to>
    <xdr:pic>
      <xdr:nvPicPr>
        <xdr:cNvPr id="2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152400</xdr:colOff>
      <xdr:row>128</xdr:row>
      <xdr:rowOff>152400</xdr:rowOff>
    </xdr:to>
    <xdr:pic>
      <xdr:nvPicPr>
        <xdr:cNvPr id="2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137</xdr:row>
      <xdr:rowOff>0</xdr:rowOff>
    </xdr:from>
    <xdr:to>
      <xdr:col>2</xdr:col>
      <xdr:colOff>152400</xdr:colOff>
      <xdr:row>137</xdr:row>
      <xdr:rowOff>152400</xdr:rowOff>
    </xdr:to>
    <xdr:pic>
      <xdr:nvPicPr>
        <xdr:cNvPr id="2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2</xdr:col>
      <xdr:colOff>152400</xdr:colOff>
      <xdr:row>138</xdr:row>
      <xdr:rowOff>152400</xdr:rowOff>
    </xdr:to>
    <xdr:pic>
      <xdr:nvPicPr>
        <xdr:cNvPr id="2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152400</xdr:colOff>
      <xdr:row>124</xdr:row>
      <xdr:rowOff>152400</xdr:rowOff>
    </xdr:to>
    <xdr:pic>
      <xdr:nvPicPr>
        <xdr:cNvPr id="2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142</xdr:row>
      <xdr:rowOff>0</xdr:rowOff>
    </xdr:from>
    <xdr:to>
      <xdr:col>2</xdr:col>
      <xdr:colOff>152400</xdr:colOff>
      <xdr:row>142</xdr:row>
      <xdr:rowOff>152400</xdr:rowOff>
    </xdr:to>
    <xdr:pic>
      <xdr:nvPicPr>
        <xdr:cNvPr id="2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136</xdr:row>
      <xdr:rowOff>0</xdr:rowOff>
    </xdr:from>
    <xdr:to>
      <xdr:col>2</xdr:col>
      <xdr:colOff>152400</xdr:colOff>
      <xdr:row>136</xdr:row>
      <xdr:rowOff>152400</xdr:rowOff>
    </xdr:to>
    <xdr:pic>
      <xdr:nvPicPr>
        <xdr:cNvPr id="2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2</xdr:col>
      <xdr:colOff>152400</xdr:colOff>
      <xdr:row>96</xdr:row>
      <xdr:rowOff>152400</xdr:rowOff>
    </xdr:to>
    <xdr:pic>
      <xdr:nvPicPr>
        <xdr:cNvPr id="2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2</xdr:col>
      <xdr:colOff>152400</xdr:colOff>
      <xdr:row>121</xdr:row>
      <xdr:rowOff>152400</xdr:rowOff>
    </xdr:to>
    <xdr:pic>
      <xdr:nvPicPr>
        <xdr:cNvPr id="2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152400</xdr:colOff>
      <xdr:row>122</xdr:row>
      <xdr:rowOff>152400</xdr:rowOff>
    </xdr:to>
    <xdr:pic>
      <xdr:nvPicPr>
        <xdr:cNvPr id="2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2</xdr:col>
      <xdr:colOff>152400</xdr:colOff>
      <xdr:row>151</xdr:row>
      <xdr:rowOff>152400</xdr:rowOff>
    </xdr:to>
    <xdr:pic>
      <xdr:nvPicPr>
        <xdr:cNvPr id="2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2</xdr:col>
      <xdr:colOff>152400</xdr:colOff>
      <xdr:row>138</xdr:row>
      <xdr:rowOff>152400</xdr:rowOff>
    </xdr:to>
    <xdr:pic>
      <xdr:nvPicPr>
        <xdr:cNvPr id="2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152400</xdr:colOff>
      <xdr:row>128</xdr:row>
      <xdr:rowOff>152400</xdr:rowOff>
    </xdr:to>
    <xdr:pic>
      <xdr:nvPicPr>
        <xdr:cNvPr id="2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2</xdr:col>
      <xdr:colOff>152400</xdr:colOff>
      <xdr:row>129</xdr:row>
      <xdr:rowOff>152400</xdr:rowOff>
    </xdr:to>
    <xdr:pic>
      <xdr:nvPicPr>
        <xdr:cNvPr id="2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2</xdr:col>
      <xdr:colOff>152400</xdr:colOff>
      <xdr:row>114</xdr:row>
      <xdr:rowOff>152400</xdr:rowOff>
    </xdr:to>
    <xdr:pic>
      <xdr:nvPicPr>
        <xdr:cNvPr id="2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2</xdr:col>
      <xdr:colOff>152400</xdr:colOff>
      <xdr:row>121</xdr:row>
      <xdr:rowOff>152400</xdr:rowOff>
    </xdr:to>
    <xdr:pic>
      <xdr:nvPicPr>
        <xdr:cNvPr id="2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152400</xdr:colOff>
      <xdr:row>156</xdr:row>
      <xdr:rowOff>152400</xdr:rowOff>
    </xdr:to>
    <xdr:pic>
      <xdr:nvPicPr>
        <xdr:cNvPr id="2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206</xdr:row>
      <xdr:rowOff>0</xdr:rowOff>
    </xdr:from>
    <xdr:to>
      <xdr:col>2</xdr:col>
      <xdr:colOff>152400</xdr:colOff>
      <xdr:row>206</xdr:row>
      <xdr:rowOff>152400</xdr:rowOff>
    </xdr:to>
    <xdr:pic>
      <xdr:nvPicPr>
        <xdr:cNvPr id="2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152400</xdr:colOff>
      <xdr:row>187</xdr:row>
      <xdr:rowOff>152400</xdr:rowOff>
    </xdr:to>
    <xdr:pic>
      <xdr:nvPicPr>
        <xdr:cNvPr id="2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180</xdr:row>
      <xdr:rowOff>0</xdr:rowOff>
    </xdr:from>
    <xdr:to>
      <xdr:col>2</xdr:col>
      <xdr:colOff>152400</xdr:colOff>
      <xdr:row>180</xdr:row>
      <xdr:rowOff>152400</xdr:rowOff>
    </xdr:to>
    <xdr:pic>
      <xdr:nvPicPr>
        <xdr:cNvPr id="2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198</xdr:row>
      <xdr:rowOff>0</xdr:rowOff>
    </xdr:from>
    <xdr:to>
      <xdr:col>2</xdr:col>
      <xdr:colOff>152400</xdr:colOff>
      <xdr:row>198</xdr:row>
      <xdr:rowOff>152400</xdr:rowOff>
    </xdr:to>
    <xdr:pic>
      <xdr:nvPicPr>
        <xdr:cNvPr id="2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199</xdr:row>
      <xdr:rowOff>0</xdr:rowOff>
    </xdr:from>
    <xdr:to>
      <xdr:col>2</xdr:col>
      <xdr:colOff>152400</xdr:colOff>
      <xdr:row>199</xdr:row>
      <xdr:rowOff>152400</xdr:rowOff>
    </xdr:to>
    <xdr:pic>
      <xdr:nvPicPr>
        <xdr:cNvPr id="2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152400</xdr:colOff>
      <xdr:row>185</xdr:row>
      <xdr:rowOff>152400</xdr:rowOff>
    </xdr:to>
    <xdr:pic>
      <xdr:nvPicPr>
        <xdr:cNvPr id="2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211</xdr:row>
      <xdr:rowOff>0</xdr:rowOff>
    </xdr:from>
    <xdr:to>
      <xdr:col>2</xdr:col>
      <xdr:colOff>152400</xdr:colOff>
      <xdr:row>211</xdr:row>
      <xdr:rowOff>152400</xdr:rowOff>
    </xdr:to>
    <xdr:pic>
      <xdr:nvPicPr>
        <xdr:cNvPr id="2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212</xdr:row>
      <xdr:rowOff>0</xdr:rowOff>
    </xdr:from>
    <xdr:to>
      <xdr:col>2</xdr:col>
      <xdr:colOff>152400</xdr:colOff>
      <xdr:row>212</xdr:row>
      <xdr:rowOff>152400</xdr:rowOff>
    </xdr:to>
    <xdr:pic>
      <xdr:nvPicPr>
        <xdr:cNvPr id="2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217</xdr:row>
      <xdr:rowOff>0</xdr:rowOff>
    </xdr:from>
    <xdr:to>
      <xdr:col>2</xdr:col>
      <xdr:colOff>152400</xdr:colOff>
      <xdr:row>217</xdr:row>
      <xdr:rowOff>152400</xdr:rowOff>
    </xdr:to>
    <xdr:pic>
      <xdr:nvPicPr>
        <xdr:cNvPr id="2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218</xdr:row>
      <xdr:rowOff>0</xdr:rowOff>
    </xdr:from>
    <xdr:to>
      <xdr:col>2</xdr:col>
      <xdr:colOff>152400</xdr:colOff>
      <xdr:row>218</xdr:row>
      <xdr:rowOff>152400</xdr:rowOff>
    </xdr:to>
    <xdr:pic>
      <xdr:nvPicPr>
        <xdr:cNvPr id="2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210</xdr:row>
      <xdr:rowOff>152400</xdr:rowOff>
    </xdr:to>
    <xdr:pic>
      <xdr:nvPicPr>
        <xdr:cNvPr id="2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2</xdr:col>
      <xdr:colOff>152400</xdr:colOff>
      <xdr:row>219</xdr:row>
      <xdr:rowOff>152400</xdr:rowOff>
    </xdr:to>
    <xdr:pic>
      <xdr:nvPicPr>
        <xdr:cNvPr id="2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220</xdr:row>
      <xdr:rowOff>0</xdr:rowOff>
    </xdr:from>
    <xdr:to>
      <xdr:col>2</xdr:col>
      <xdr:colOff>152400</xdr:colOff>
      <xdr:row>220</xdr:row>
      <xdr:rowOff>152400</xdr:rowOff>
    </xdr:to>
    <xdr:pic>
      <xdr:nvPicPr>
        <xdr:cNvPr id="2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206</xdr:row>
      <xdr:rowOff>0</xdr:rowOff>
    </xdr:from>
    <xdr:to>
      <xdr:col>2</xdr:col>
      <xdr:colOff>152400</xdr:colOff>
      <xdr:row>206</xdr:row>
      <xdr:rowOff>152400</xdr:rowOff>
    </xdr:to>
    <xdr:pic>
      <xdr:nvPicPr>
        <xdr:cNvPr id="2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224</xdr:row>
      <xdr:rowOff>0</xdr:rowOff>
    </xdr:from>
    <xdr:to>
      <xdr:col>2</xdr:col>
      <xdr:colOff>152400</xdr:colOff>
      <xdr:row>224</xdr:row>
      <xdr:rowOff>152400</xdr:rowOff>
    </xdr:to>
    <xdr:pic>
      <xdr:nvPicPr>
        <xdr:cNvPr id="2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218</xdr:row>
      <xdr:rowOff>0</xdr:rowOff>
    </xdr:from>
    <xdr:to>
      <xdr:col>2</xdr:col>
      <xdr:colOff>152400</xdr:colOff>
      <xdr:row>218</xdr:row>
      <xdr:rowOff>152400</xdr:rowOff>
    </xdr:to>
    <xdr:pic>
      <xdr:nvPicPr>
        <xdr:cNvPr id="2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2</xdr:col>
      <xdr:colOff>152400</xdr:colOff>
      <xdr:row>178</xdr:row>
      <xdr:rowOff>152400</xdr:rowOff>
    </xdr:to>
    <xdr:pic>
      <xdr:nvPicPr>
        <xdr:cNvPr id="2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2</xdr:col>
      <xdr:colOff>152400</xdr:colOff>
      <xdr:row>203</xdr:row>
      <xdr:rowOff>152400</xdr:rowOff>
    </xdr:to>
    <xdr:pic>
      <xdr:nvPicPr>
        <xdr:cNvPr id="2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2</xdr:col>
      <xdr:colOff>152400</xdr:colOff>
      <xdr:row>204</xdr:row>
      <xdr:rowOff>152400</xdr:rowOff>
    </xdr:to>
    <xdr:pic>
      <xdr:nvPicPr>
        <xdr:cNvPr id="2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233</xdr:row>
      <xdr:rowOff>0</xdr:rowOff>
    </xdr:from>
    <xdr:to>
      <xdr:col>2</xdr:col>
      <xdr:colOff>152400</xdr:colOff>
      <xdr:row>233</xdr:row>
      <xdr:rowOff>152400</xdr:rowOff>
    </xdr:to>
    <xdr:pic>
      <xdr:nvPicPr>
        <xdr:cNvPr id="2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220</xdr:row>
      <xdr:rowOff>0</xdr:rowOff>
    </xdr:from>
    <xdr:to>
      <xdr:col>2</xdr:col>
      <xdr:colOff>152400</xdr:colOff>
      <xdr:row>220</xdr:row>
      <xdr:rowOff>152400</xdr:rowOff>
    </xdr:to>
    <xdr:pic>
      <xdr:nvPicPr>
        <xdr:cNvPr id="2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210</xdr:row>
      <xdr:rowOff>152400</xdr:rowOff>
    </xdr:to>
    <xdr:pic>
      <xdr:nvPicPr>
        <xdr:cNvPr id="2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211</xdr:row>
      <xdr:rowOff>0</xdr:rowOff>
    </xdr:from>
    <xdr:to>
      <xdr:col>2</xdr:col>
      <xdr:colOff>152400</xdr:colOff>
      <xdr:row>211</xdr:row>
      <xdr:rowOff>152400</xdr:rowOff>
    </xdr:to>
    <xdr:pic>
      <xdr:nvPicPr>
        <xdr:cNvPr id="2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196</xdr:row>
      <xdr:rowOff>0</xdr:rowOff>
    </xdr:from>
    <xdr:to>
      <xdr:col>2</xdr:col>
      <xdr:colOff>152400</xdr:colOff>
      <xdr:row>196</xdr:row>
      <xdr:rowOff>152400</xdr:rowOff>
    </xdr:to>
    <xdr:pic>
      <xdr:nvPicPr>
        <xdr:cNvPr id="2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2</xdr:col>
      <xdr:colOff>152400</xdr:colOff>
      <xdr:row>203</xdr:row>
      <xdr:rowOff>152400</xdr:rowOff>
    </xdr:to>
    <xdr:pic>
      <xdr:nvPicPr>
        <xdr:cNvPr id="2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238</xdr:row>
      <xdr:rowOff>0</xdr:rowOff>
    </xdr:from>
    <xdr:to>
      <xdr:col>2</xdr:col>
      <xdr:colOff>152400</xdr:colOff>
      <xdr:row>238</xdr:row>
      <xdr:rowOff>152400</xdr:rowOff>
    </xdr:to>
    <xdr:pic>
      <xdr:nvPicPr>
        <xdr:cNvPr id="2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286</xdr:row>
      <xdr:rowOff>0</xdr:rowOff>
    </xdr:from>
    <xdr:to>
      <xdr:col>2</xdr:col>
      <xdr:colOff>152400</xdr:colOff>
      <xdr:row>286</xdr:row>
      <xdr:rowOff>152400</xdr:rowOff>
    </xdr:to>
    <xdr:pic>
      <xdr:nvPicPr>
        <xdr:cNvPr id="2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267</xdr:row>
      <xdr:rowOff>0</xdr:rowOff>
    </xdr:from>
    <xdr:to>
      <xdr:col>2</xdr:col>
      <xdr:colOff>152400</xdr:colOff>
      <xdr:row>267</xdr:row>
      <xdr:rowOff>152400</xdr:rowOff>
    </xdr:to>
    <xdr:pic>
      <xdr:nvPicPr>
        <xdr:cNvPr id="2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152400</xdr:colOff>
      <xdr:row>260</xdr:row>
      <xdr:rowOff>152400</xdr:rowOff>
    </xdr:to>
    <xdr:pic>
      <xdr:nvPicPr>
        <xdr:cNvPr id="2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278</xdr:row>
      <xdr:rowOff>152400</xdr:rowOff>
    </xdr:to>
    <xdr:pic>
      <xdr:nvPicPr>
        <xdr:cNvPr id="2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152400</xdr:colOff>
      <xdr:row>279</xdr:row>
      <xdr:rowOff>152400</xdr:rowOff>
    </xdr:to>
    <xdr:pic>
      <xdr:nvPicPr>
        <xdr:cNvPr id="2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265</xdr:row>
      <xdr:rowOff>0</xdr:rowOff>
    </xdr:from>
    <xdr:to>
      <xdr:col>2</xdr:col>
      <xdr:colOff>152400</xdr:colOff>
      <xdr:row>265</xdr:row>
      <xdr:rowOff>152400</xdr:rowOff>
    </xdr:to>
    <xdr:pic>
      <xdr:nvPicPr>
        <xdr:cNvPr id="2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291</xdr:row>
      <xdr:rowOff>152400</xdr:rowOff>
    </xdr:to>
    <xdr:pic>
      <xdr:nvPicPr>
        <xdr:cNvPr id="2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0</xdr:rowOff>
    </xdr:from>
    <xdr:to>
      <xdr:col>2</xdr:col>
      <xdr:colOff>152400</xdr:colOff>
      <xdr:row>292</xdr:row>
      <xdr:rowOff>152400</xdr:rowOff>
    </xdr:to>
    <xdr:pic>
      <xdr:nvPicPr>
        <xdr:cNvPr id="2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297</xdr:row>
      <xdr:rowOff>0</xdr:rowOff>
    </xdr:from>
    <xdr:to>
      <xdr:col>2</xdr:col>
      <xdr:colOff>152400</xdr:colOff>
      <xdr:row>297</xdr:row>
      <xdr:rowOff>152400</xdr:rowOff>
    </xdr:to>
    <xdr:pic>
      <xdr:nvPicPr>
        <xdr:cNvPr id="2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298</xdr:row>
      <xdr:rowOff>0</xdr:rowOff>
    </xdr:from>
    <xdr:to>
      <xdr:col>2</xdr:col>
      <xdr:colOff>152400</xdr:colOff>
      <xdr:row>298</xdr:row>
      <xdr:rowOff>152400</xdr:rowOff>
    </xdr:to>
    <xdr:pic>
      <xdr:nvPicPr>
        <xdr:cNvPr id="2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290</xdr:row>
      <xdr:rowOff>0</xdr:rowOff>
    </xdr:from>
    <xdr:to>
      <xdr:col>2</xdr:col>
      <xdr:colOff>152400</xdr:colOff>
      <xdr:row>290</xdr:row>
      <xdr:rowOff>152400</xdr:rowOff>
    </xdr:to>
    <xdr:pic>
      <xdr:nvPicPr>
        <xdr:cNvPr id="2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299</xdr:row>
      <xdr:rowOff>0</xdr:rowOff>
    </xdr:from>
    <xdr:to>
      <xdr:col>2</xdr:col>
      <xdr:colOff>152400</xdr:colOff>
      <xdr:row>299</xdr:row>
      <xdr:rowOff>152400</xdr:rowOff>
    </xdr:to>
    <xdr:pic>
      <xdr:nvPicPr>
        <xdr:cNvPr id="2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152400</xdr:colOff>
      <xdr:row>300</xdr:row>
      <xdr:rowOff>152400</xdr:rowOff>
    </xdr:to>
    <xdr:pic>
      <xdr:nvPicPr>
        <xdr:cNvPr id="2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286</xdr:row>
      <xdr:rowOff>0</xdr:rowOff>
    </xdr:from>
    <xdr:to>
      <xdr:col>2</xdr:col>
      <xdr:colOff>152400</xdr:colOff>
      <xdr:row>286</xdr:row>
      <xdr:rowOff>152400</xdr:rowOff>
    </xdr:to>
    <xdr:pic>
      <xdr:nvPicPr>
        <xdr:cNvPr id="2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152400</xdr:colOff>
      <xdr:row>304</xdr:row>
      <xdr:rowOff>152400</xdr:rowOff>
    </xdr:to>
    <xdr:pic>
      <xdr:nvPicPr>
        <xdr:cNvPr id="2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298</xdr:row>
      <xdr:rowOff>0</xdr:rowOff>
    </xdr:from>
    <xdr:to>
      <xdr:col>2</xdr:col>
      <xdr:colOff>152400</xdr:colOff>
      <xdr:row>298</xdr:row>
      <xdr:rowOff>152400</xdr:rowOff>
    </xdr:to>
    <xdr:pic>
      <xdr:nvPicPr>
        <xdr:cNvPr id="2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258</xdr:row>
      <xdr:rowOff>0</xdr:rowOff>
    </xdr:from>
    <xdr:to>
      <xdr:col>2</xdr:col>
      <xdr:colOff>152400</xdr:colOff>
      <xdr:row>258</xdr:row>
      <xdr:rowOff>152400</xdr:rowOff>
    </xdr:to>
    <xdr:pic>
      <xdr:nvPicPr>
        <xdr:cNvPr id="2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283</xdr:row>
      <xdr:rowOff>152400</xdr:rowOff>
    </xdr:to>
    <xdr:pic>
      <xdr:nvPicPr>
        <xdr:cNvPr id="2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152400</xdr:colOff>
      <xdr:row>284</xdr:row>
      <xdr:rowOff>152400</xdr:rowOff>
    </xdr:to>
    <xdr:pic>
      <xdr:nvPicPr>
        <xdr:cNvPr id="2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313</xdr:row>
      <xdr:rowOff>0</xdr:rowOff>
    </xdr:from>
    <xdr:to>
      <xdr:col>2</xdr:col>
      <xdr:colOff>152400</xdr:colOff>
      <xdr:row>313</xdr:row>
      <xdr:rowOff>152400</xdr:rowOff>
    </xdr:to>
    <xdr:pic>
      <xdr:nvPicPr>
        <xdr:cNvPr id="2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300</xdr:row>
      <xdr:rowOff>0</xdr:rowOff>
    </xdr:from>
    <xdr:to>
      <xdr:col>2</xdr:col>
      <xdr:colOff>152400</xdr:colOff>
      <xdr:row>300</xdr:row>
      <xdr:rowOff>152400</xdr:rowOff>
    </xdr:to>
    <xdr:pic>
      <xdr:nvPicPr>
        <xdr:cNvPr id="2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290</xdr:row>
      <xdr:rowOff>0</xdr:rowOff>
    </xdr:from>
    <xdr:to>
      <xdr:col>2</xdr:col>
      <xdr:colOff>152400</xdr:colOff>
      <xdr:row>290</xdr:row>
      <xdr:rowOff>152400</xdr:rowOff>
    </xdr:to>
    <xdr:pic>
      <xdr:nvPicPr>
        <xdr:cNvPr id="2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291</xdr:row>
      <xdr:rowOff>152400</xdr:rowOff>
    </xdr:to>
    <xdr:pic>
      <xdr:nvPicPr>
        <xdr:cNvPr id="2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152400</xdr:colOff>
      <xdr:row>276</xdr:row>
      <xdr:rowOff>152400</xdr:rowOff>
    </xdr:to>
    <xdr:pic>
      <xdr:nvPicPr>
        <xdr:cNvPr id="2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283</xdr:row>
      <xdr:rowOff>152400</xdr:rowOff>
    </xdr:to>
    <xdr:pic>
      <xdr:nvPicPr>
        <xdr:cNvPr id="2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318</xdr:row>
      <xdr:rowOff>0</xdr:rowOff>
    </xdr:from>
    <xdr:to>
      <xdr:col>2</xdr:col>
      <xdr:colOff>152400</xdr:colOff>
      <xdr:row>318</xdr:row>
      <xdr:rowOff>152400</xdr:rowOff>
    </xdr:to>
    <xdr:pic>
      <xdr:nvPicPr>
        <xdr:cNvPr id="2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409</xdr:row>
      <xdr:rowOff>0</xdr:rowOff>
    </xdr:from>
    <xdr:to>
      <xdr:col>2</xdr:col>
      <xdr:colOff>152400</xdr:colOff>
      <xdr:row>409</xdr:row>
      <xdr:rowOff>152400</xdr:rowOff>
    </xdr:to>
    <xdr:pic>
      <xdr:nvPicPr>
        <xdr:cNvPr id="2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390</xdr:row>
      <xdr:rowOff>0</xdr:rowOff>
    </xdr:from>
    <xdr:to>
      <xdr:col>2</xdr:col>
      <xdr:colOff>152400</xdr:colOff>
      <xdr:row>390</xdr:row>
      <xdr:rowOff>152400</xdr:rowOff>
    </xdr:to>
    <xdr:pic>
      <xdr:nvPicPr>
        <xdr:cNvPr id="2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383</xdr:row>
      <xdr:rowOff>0</xdr:rowOff>
    </xdr:from>
    <xdr:to>
      <xdr:col>2</xdr:col>
      <xdr:colOff>152400</xdr:colOff>
      <xdr:row>383</xdr:row>
      <xdr:rowOff>152400</xdr:rowOff>
    </xdr:to>
    <xdr:pic>
      <xdr:nvPicPr>
        <xdr:cNvPr id="2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401</xdr:row>
      <xdr:rowOff>0</xdr:rowOff>
    </xdr:from>
    <xdr:to>
      <xdr:col>2</xdr:col>
      <xdr:colOff>152400</xdr:colOff>
      <xdr:row>401</xdr:row>
      <xdr:rowOff>152400</xdr:rowOff>
    </xdr:to>
    <xdr:pic>
      <xdr:nvPicPr>
        <xdr:cNvPr id="2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402</xdr:row>
      <xdr:rowOff>0</xdr:rowOff>
    </xdr:from>
    <xdr:to>
      <xdr:col>2</xdr:col>
      <xdr:colOff>152400</xdr:colOff>
      <xdr:row>402</xdr:row>
      <xdr:rowOff>152400</xdr:rowOff>
    </xdr:to>
    <xdr:pic>
      <xdr:nvPicPr>
        <xdr:cNvPr id="2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388</xdr:row>
      <xdr:rowOff>0</xdr:rowOff>
    </xdr:from>
    <xdr:to>
      <xdr:col>2</xdr:col>
      <xdr:colOff>152400</xdr:colOff>
      <xdr:row>388</xdr:row>
      <xdr:rowOff>152400</xdr:rowOff>
    </xdr:to>
    <xdr:pic>
      <xdr:nvPicPr>
        <xdr:cNvPr id="2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414</xdr:row>
      <xdr:rowOff>0</xdr:rowOff>
    </xdr:from>
    <xdr:to>
      <xdr:col>2</xdr:col>
      <xdr:colOff>152400</xdr:colOff>
      <xdr:row>414</xdr:row>
      <xdr:rowOff>152400</xdr:rowOff>
    </xdr:to>
    <xdr:pic>
      <xdr:nvPicPr>
        <xdr:cNvPr id="2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415</xdr:row>
      <xdr:rowOff>0</xdr:rowOff>
    </xdr:from>
    <xdr:to>
      <xdr:col>2</xdr:col>
      <xdr:colOff>152400</xdr:colOff>
      <xdr:row>415</xdr:row>
      <xdr:rowOff>152400</xdr:rowOff>
    </xdr:to>
    <xdr:pic>
      <xdr:nvPicPr>
        <xdr:cNvPr id="2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420</xdr:row>
      <xdr:rowOff>0</xdr:rowOff>
    </xdr:from>
    <xdr:to>
      <xdr:col>2</xdr:col>
      <xdr:colOff>152400</xdr:colOff>
      <xdr:row>420</xdr:row>
      <xdr:rowOff>152400</xdr:rowOff>
    </xdr:to>
    <xdr:pic>
      <xdr:nvPicPr>
        <xdr:cNvPr id="2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421</xdr:row>
      <xdr:rowOff>0</xdr:rowOff>
    </xdr:from>
    <xdr:to>
      <xdr:col>2</xdr:col>
      <xdr:colOff>152400</xdr:colOff>
      <xdr:row>421</xdr:row>
      <xdr:rowOff>152400</xdr:rowOff>
    </xdr:to>
    <xdr:pic>
      <xdr:nvPicPr>
        <xdr:cNvPr id="2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413</xdr:row>
      <xdr:rowOff>0</xdr:rowOff>
    </xdr:from>
    <xdr:to>
      <xdr:col>2</xdr:col>
      <xdr:colOff>152400</xdr:colOff>
      <xdr:row>413</xdr:row>
      <xdr:rowOff>152400</xdr:rowOff>
    </xdr:to>
    <xdr:pic>
      <xdr:nvPicPr>
        <xdr:cNvPr id="2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422</xdr:row>
      <xdr:rowOff>0</xdr:rowOff>
    </xdr:from>
    <xdr:to>
      <xdr:col>2</xdr:col>
      <xdr:colOff>152400</xdr:colOff>
      <xdr:row>422</xdr:row>
      <xdr:rowOff>152400</xdr:rowOff>
    </xdr:to>
    <xdr:pic>
      <xdr:nvPicPr>
        <xdr:cNvPr id="2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423</xdr:row>
      <xdr:rowOff>0</xdr:rowOff>
    </xdr:from>
    <xdr:to>
      <xdr:col>2</xdr:col>
      <xdr:colOff>152400</xdr:colOff>
      <xdr:row>423</xdr:row>
      <xdr:rowOff>152400</xdr:rowOff>
    </xdr:to>
    <xdr:pic>
      <xdr:nvPicPr>
        <xdr:cNvPr id="2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409</xdr:row>
      <xdr:rowOff>0</xdr:rowOff>
    </xdr:from>
    <xdr:to>
      <xdr:col>2</xdr:col>
      <xdr:colOff>152400</xdr:colOff>
      <xdr:row>409</xdr:row>
      <xdr:rowOff>152400</xdr:rowOff>
    </xdr:to>
    <xdr:pic>
      <xdr:nvPicPr>
        <xdr:cNvPr id="2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427</xdr:row>
      <xdr:rowOff>0</xdr:rowOff>
    </xdr:from>
    <xdr:to>
      <xdr:col>2</xdr:col>
      <xdr:colOff>152400</xdr:colOff>
      <xdr:row>427</xdr:row>
      <xdr:rowOff>152400</xdr:rowOff>
    </xdr:to>
    <xdr:pic>
      <xdr:nvPicPr>
        <xdr:cNvPr id="2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421</xdr:row>
      <xdr:rowOff>0</xdr:rowOff>
    </xdr:from>
    <xdr:to>
      <xdr:col>2</xdr:col>
      <xdr:colOff>152400</xdr:colOff>
      <xdr:row>421</xdr:row>
      <xdr:rowOff>152400</xdr:rowOff>
    </xdr:to>
    <xdr:pic>
      <xdr:nvPicPr>
        <xdr:cNvPr id="2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381</xdr:row>
      <xdr:rowOff>0</xdr:rowOff>
    </xdr:from>
    <xdr:to>
      <xdr:col>2</xdr:col>
      <xdr:colOff>152400</xdr:colOff>
      <xdr:row>381</xdr:row>
      <xdr:rowOff>152400</xdr:rowOff>
    </xdr:to>
    <xdr:pic>
      <xdr:nvPicPr>
        <xdr:cNvPr id="2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406</xdr:row>
      <xdr:rowOff>0</xdr:rowOff>
    </xdr:from>
    <xdr:to>
      <xdr:col>2</xdr:col>
      <xdr:colOff>152400</xdr:colOff>
      <xdr:row>406</xdr:row>
      <xdr:rowOff>152400</xdr:rowOff>
    </xdr:to>
    <xdr:pic>
      <xdr:nvPicPr>
        <xdr:cNvPr id="2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407</xdr:row>
      <xdr:rowOff>0</xdr:rowOff>
    </xdr:from>
    <xdr:to>
      <xdr:col>2</xdr:col>
      <xdr:colOff>152400</xdr:colOff>
      <xdr:row>407</xdr:row>
      <xdr:rowOff>152400</xdr:rowOff>
    </xdr:to>
    <xdr:pic>
      <xdr:nvPicPr>
        <xdr:cNvPr id="2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436</xdr:row>
      <xdr:rowOff>0</xdr:rowOff>
    </xdr:from>
    <xdr:to>
      <xdr:col>2</xdr:col>
      <xdr:colOff>152400</xdr:colOff>
      <xdr:row>436</xdr:row>
      <xdr:rowOff>152400</xdr:rowOff>
    </xdr:to>
    <xdr:pic>
      <xdr:nvPicPr>
        <xdr:cNvPr id="2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423</xdr:row>
      <xdr:rowOff>0</xdr:rowOff>
    </xdr:from>
    <xdr:to>
      <xdr:col>2</xdr:col>
      <xdr:colOff>152400</xdr:colOff>
      <xdr:row>423</xdr:row>
      <xdr:rowOff>152400</xdr:rowOff>
    </xdr:to>
    <xdr:pic>
      <xdr:nvPicPr>
        <xdr:cNvPr id="2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413</xdr:row>
      <xdr:rowOff>0</xdr:rowOff>
    </xdr:from>
    <xdr:to>
      <xdr:col>2</xdr:col>
      <xdr:colOff>152400</xdr:colOff>
      <xdr:row>413</xdr:row>
      <xdr:rowOff>152400</xdr:rowOff>
    </xdr:to>
    <xdr:pic>
      <xdr:nvPicPr>
        <xdr:cNvPr id="2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414</xdr:row>
      <xdr:rowOff>0</xdr:rowOff>
    </xdr:from>
    <xdr:to>
      <xdr:col>2</xdr:col>
      <xdr:colOff>152400</xdr:colOff>
      <xdr:row>414</xdr:row>
      <xdr:rowOff>152400</xdr:rowOff>
    </xdr:to>
    <xdr:pic>
      <xdr:nvPicPr>
        <xdr:cNvPr id="2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399</xdr:row>
      <xdr:rowOff>0</xdr:rowOff>
    </xdr:from>
    <xdr:to>
      <xdr:col>2</xdr:col>
      <xdr:colOff>152400</xdr:colOff>
      <xdr:row>399</xdr:row>
      <xdr:rowOff>152400</xdr:rowOff>
    </xdr:to>
    <xdr:pic>
      <xdr:nvPicPr>
        <xdr:cNvPr id="2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406</xdr:row>
      <xdr:rowOff>0</xdr:rowOff>
    </xdr:from>
    <xdr:to>
      <xdr:col>2</xdr:col>
      <xdr:colOff>152400</xdr:colOff>
      <xdr:row>406</xdr:row>
      <xdr:rowOff>152400</xdr:rowOff>
    </xdr:to>
    <xdr:pic>
      <xdr:nvPicPr>
        <xdr:cNvPr id="2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441</xdr:row>
      <xdr:rowOff>0</xdr:rowOff>
    </xdr:from>
    <xdr:to>
      <xdr:col>2</xdr:col>
      <xdr:colOff>152400</xdr:colOff>
      <xdr:row>441</xdr:row>
      <xdr:rowOff>152400</xdr:rowOff>
    </xdr:to>
    <xdr:pic>
      <xdr:nvPicPr>
        <xdr:cNvPr id="2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6600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64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2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2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2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1459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602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2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2412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45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45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457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2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0220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103717</xdr:rowOff>
    </xdr:to>
    <xdr:pic>
      <xdr:nvPicPr>
        <xdr:cNvPr id="2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103717</xdr:rowOff>
    </xdr:to>
    <xdr:pic>
      <xdr:nvPicPr>
        <xdr:cNvPr id="2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103717</xdr:rowOff>
    </xdr:to>
    <xdr:pic>
      <xdr:nvPicPr>
        <xdr:cNvPr id="2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103717</xdr:rowOff>
    </xdr:to>
    <xdr:pic>
      <xdr:nvPicPr>
        <xdr:cNvPr id="2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103717</xdr:rowOff>
    </xdr:to>
    <xdr:pic>
      <xdr:nvPicPr>
        <xdr:cNvPr id="2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103717</xdr:rowOff>
    </xdr:to>
    <xdr:pic>
      <xdr:nvPicPr>
        <xdr:cNvPr id="2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103717</xdr:rowOff>
    </xdr:to>
    <xdr:pic>
      <xdr:nvPicPr>
        <xdr:cNvPr id="2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2</xdr:col>
      <xdr:colOff>152400</xdr:colOff>
      <xdr:row>213</xdr:row>
      <xdr:rowOff>152400</xdr:rowOff>
    </xdr:to>
    <xdr:pic>
      <xdr:nvPicPr>
        <xdr:cNvPr id="2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208</xdr:row>
      <xdr:rowOff>0</xdr:rowOff>
    </xdr:from>
    <xdr:to>
      <xdr:col>2</xdr:col>
      <xdr:colOff>152400</xdr:colOff>
      <xdr:row>214</xdr:row>
      <xdr:rowOff>152400</xdr:rowOff>
    </xdr:to>
    <xdr:pic>
      <xdr:nvPicPr>
        <xdr:cNvPr id="2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2</xdr:col>
      <xdr:colOff>152400</xdr:colOff>
      <xdr:row>90</xdr:row>
      <xdr:rowOff>152400</xdr:rowOff>
    </xdr:to>
    <xdr:pic>
      <xdr:nvPicPr>
        <xdr:cNvPr id="2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329</xdr:row>
      <xdr:rowOff>0</xdr:rowOff>
    </xdr:from>
    <xdr:to>
      <xdr:col>2</xdr:col>
      <xdr:colOff>152400</xdr:colOff>
      <xdr:row>334</xdr:row>
      <xdr:rowOff>152400</xdr:rowOff>
    </xdr:to>
    <xdr:pic>
      <xdr:nvPicPr>
        <xdr:cNvPr id="2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372</xdr:row>
      <xdr:rowOff>0</xdr:rowOff>
    </xdr:from>
    <xdr:to>
      <xdr:col>2</xdr:col>
      <xdr:colOff>152400</xdr:colOff>
      <xdr:row>377</xdr:row>
      <xdr:rowOff>152400</xdr:rowOff>
    </xdr:to>
    <xdr:pic>
      <xdr:nvPicPr>
        <xdr:cNvPr id="2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152400</xdr:colOff>
      <xdr:row>200</xdr:row>
      <xdr:rowOff>152400</xdr:rowOff>
    </xdr:to>
    <xdr:pic>
      <xdr:nvPicPr>
        <xdr:cNvPr id="2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513</xdr:row>
      <xdr:rowOff>0</xdr:rowOff>
    </xdr:from>
    <xdr:to>
      <xdr:col>2</xdr:col>
      <xdr:colOff>152400</xdr:colOff>
      <xdr:row>518</xdr:row>
      <xdr:rowOff>152400</xdr:rowOff>
    </xdr:to>
    <xdr:pic>
      <xdr:nvPicPr>
        <xdr:cNvPr id="2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514</xdr:row>
      <xdr:rowOff>0</xdr:rowOff>
    </xdr:from>
    <xdr:to>
      <xdr:col>2</xdr:col>
      <xdr:colOff>152400</xdr:colOff>
      <xdr:row>519</xdr:row>
      <xdr:rowOff>152400</xdr:rowOff>
    </xdr:to>
    <xdr:pic>
      <xdr:nvPicPr>
        <xdr:cNvPr id="2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543</xdr:row>
      <xdr:rowOff>0</xdr:rowOff>
    </xdr:from>
    <xdr:to>
      <xdr:col>2</xdr:col>
      <xdr:colOff>152400</xdr:colOff>
      <xdr:row>548</xdr:row>
      <xdr:rowOff>152400</xdr:rowOff>
    </xdr:to>
    <xdr:pic>
      <xdr:nvPicPr>
        <xdr:cNvPr id="2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544</xdr:row>
      <xdr:rowOff>0</xdr:rowOff>
    </xdr:from>
    <xdr:to>
      <xdr:col>2</xdr:col>
      <xdr:colOff>152400</xdr:colOff>
      <xdr:row>549</xdr:row>
      <xdr:rowOff>152400</xdr:rowOff>
    </xdr:to>
    <xdr:pic>
      <xdr:nvPicPr>
        <xdr:cNvPr id="2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530</xdr:row>
      <xdr:rowOff>0</xdr:rowOff>
    </xdr:from>
    <xdr:to>
      <xdr:col>2</xdr:col>
      <xdr:colOff>152400</xdr:colOff>
      <xdr:row>535</xdr:row>
      <xdr:rowOff>152400</xdr:rowOff>
    </xdr:to>
    <xdr:pic>
      <xdr:nvPicPr>
        <xdr:cNvPr id="2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599</xdr:row>
      <xdr:rowOff>0</xdr:rowOff>
    </xdr:from>
    <xdr:to>
      <xdr:col>2</xdr:col>
      <xdr:colOff>152400</xdr:colOff>
      <xdr:row>604</xdr:row>
      <xdr:rowOff>152400</xdr:rowOff>
    </xdr:to>
    <xdr:pic>
      <xdr:nvPicPr>
        <xdr:cNvPr id="2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600</xdr:row>
      <xdr:rowOff>0</xdr:rowOff>
    </xdr:from>
    <xdr:to>
      <xdr:col>2</xdr:col>
      <xdr:colOff>152400</xdr:colOff>
      <xdr:row>605</xdr:row>
      <xdr:rowOff>152400</xdr:rowOff>
    </xdr:to>
    <xdr:pic>
      <xdr:nvPicPr>
        <xdr:cNvPr id="2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586</xdr:row>
      <xdr:rowOff>0</xdr:rowOff>
    </xdr:from>
    <xdr:to>
      <xdr:col>2</xdr:col>
      <xdr:colOff>152400</xdr:colOff>
      <xdr:row>591</xdr:row>
      <xdr:rowOff>152400</xdr:rowOff>
    </xdr:to>
    <xdr:pic>
      <xdr:nvPicPr>
        <xdr:cNvPr id="2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660</xdr:row>
      <xdr:rowOff>0</xdr:rowOff>
    </xdr:from>
    <xdr:to>
      <xdr:col>2</xdr:col>
      <xdr:colOff>152400</xdr:colOff>
      <xdr:row>665</xdr:row>
      <xdr:rowOff>152400</xdr:rowOff>
    </xdr:to>
    <xdr:pic>
      <xdr:nvPicPr>
        <xdr:cNvPr id="2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661</xdr:row>
      <xdr:rowOff>0</xdr:rowOff>
    </xdr:from>
    <xdr:to>
      <xdr:col>2</xdr:col>
      <xdr:colOff>152400</xdr:colOff>
      <xdr:row>666</xdr:row>
      <xdr:rowOff>152400</xdr:rowOff>
    </xdr:to>
    <xdr:pic>
      <xdr:nvPicPr>
        <xdr:cNvPr id="2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647</xdr:row>
      <xdr:rowOff>0</xdr:rowOff>
    </xdr:from>
    <xdr:to>
      <xdr:col>2</xdr:col>
      <xdr:colOff>152400</xdr:colOff>
      <xdr:row>652</xdr:row>
      <xdr:rowOff>152400</xdr:rowOff>
    </xdr:to>
    <xdr:pic>
      <xdr:nvPicPr>
        <xdr:cNvPr id="2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741</xdr:row>
      <xdr:rowOff>0</xdr:rowOff>
    </xdr:from>
    <xdr:to>
      <xdr:col>2</xdr:col>
      <xdr:colOff>152400</xdr:colOff>
      <xdr:row>746</xdr:row>
      <xdr:rowOff>152400</xdr:rowOff>
    </xdr:to>
    <xdr:pic>
      <xdr:nvPicPr>
        <xdr:cNvPr id="2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742</xdr:row>
      <xdr:rowOff>0</xdr:rowOff>
    </xdr:from>
    <xdr:to>
      <xdr:col>2</xdr:col>
      <xdr:colOff>152400</xdr:colOff>
      <xdr:row>747</xdr:row>
      <xdr:rowOff>152400</xdr:rowOff>
    </xdr:to>
    <xdr:pic>
      <xdr:nvPicPr>
        <xdr:cNvPr id="2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727</xdr:row>
      <xdr:rowOff>0</xdr:rowOff>
    </xdr:from>
    <xdr:to>
      <xdr:col>2</xdr:col>
      <xdr:colOff>152400</xdr:colOff>
      <xdr:row>732</xdr:row>
      <xdr:rowOff>152400</xdr:rowOff>
    </xdr:to>
    <xdr:pic>
      <xdr:nvPicPr>
        <xdr:cNvPr id="2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439</xdr:row>
      <xdr:rowOff>0</xdr:rowOff>
    </xdr:from>
    <xdr:to>
      <xdr:col>2</xdr:col>
      <xdr:colOff>152400</xdr:colOff>
      <xdr:row>444</xdr:row>
      <xdr:rowOff>152400</xdr:rowOff>
    </xdr:to>
    <xdr:pic>
      <xdr:nvPicPr>
        <xdr:cNvPr id="2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440</xdr:row>
      <xdr:rowOff>0</xdr:rowOff>
    </xdr:from>
    <xdr:to>
      <xdr:col>2</xdr:col>
      <xdr:colOff>152400</xdr:colOff>
      <xdr:row>445</xdr:row>
      <xdr:rowOff>152400</xdr:rowOff>
    </xdr:to>
    <xdr:pic>
      <xdr:nvPicPr>
        <xdr:cNvPr id="2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426</xdr:row>
      <xdr:rowOff>0</xdr:rowOff>
    </xdr:from>
    <xdr:to>
      <xdr:col>2</xdr:col>
      <xdr:colOff>152400</xdr:colOff>
      <xdr:row>431</xdr:row>
      <xdr:rowOff>152400</xdr:rowOff>
    </xdr:to>
    <xdr:pic>
      <xdr:nvPicPr>
        <xdr:cNvPr id="2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152400</xdr:colOff>
      <xdr:row>505</xdr:row>
      <xdr:rowOff>152400</xdr:rowOff>
    </xdr:to>
    <xdr:pic>
      <xdr:nvPicPr>
        <xdr:cNvPr id="2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487</xdr:row>
      <xdr:rowOff>0</xdr:rowOff>
    </xdr:from>
    <xdr:to>
      <xdr:col>2</xdr:col>
      <xdr:colOff>152400</xdr:colOff>
      <xdr:row>492</xdr:row>
      <xdr:rowOff>152400</xdr:rowOff>
    </xdr:to>
    <xdr:pic>
      <xdr:nvPicPr>
        <xdr:cNvPr id="2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673</xdr:row>
      <xdr:rowOff>0</xdr:rowOff>
    </xdr:from>
    <xdr:to>
      <xdr:col>2</xdr:col>
      <xdr:colOff>152400</xdr:colOff>
      <xdr:row>678</xdr:row>
      <xdr:rowOff>152400</xdr:rowOff>
    </xdr:to>
    <xdr:pic>
      <xdr:nvPicPr>
        <xdr:cNvPr id="2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674</xdr:row>
      <xdr:rowOff>0</xdr:rowOff>
    </xdr:from>
    <xdr:to>
      <xdr:col>2</xdr:col>
      <xdr:colOff>152400</xdr:colOff>
      <xdr:row>679</xdr:row>
      <xdr:rowOff>152400</xdr:rowOff>
    </xdr:to>
    <xdr:pic>
      <xdr:nvPicPr>
        <xdr:cNvPr id="2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734</xdr:row>
      <xdr:rowOff>0</xdr:rowOff>
    </xdr:from>
    <xdr:to>
      <xdr:col>2</xdr:col>
      <xdr:colOff>152400</xdr:colOff>
      <xdr:row>739</xdr:row>
      <xdr:rowOff>152400</xdr:rowOff>
    </xdr:to>
    <xdr:pic>
      <xdr:nvPicPr>
        <xdr:cNvPr id="2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721</xdr:row>
      <xdr:rowOff>0</xdr:rowOff>
    </xdr:from>
    <xdr:to>
      <xdr:col>2</xdr:col>
      <xdr:colOff>152400</xdr:colOff>
      <xdr:row>726</xdr:row>
      <xdr:rowOff>152400</xdr:rowOff>
    </xdr:to>
    <xdr:pic>
      <xdr:nvPicPr>
        <xdr:cNvPr id="2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152400</xdr:colOff>
      <xdr:row>163</xdr:row>
      <xdr:rowOff>0</xdr:rowOff>
    </xdr:to>
    <xdr:pic>
      <xdr:nvPicPr>
        <xdr:cNvPr id="2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152400</xdr:colOff>
      <xdr:row>309</xdr:row>
      <xdr:rowOff>152400</xdr:rowOff>
    </xdr:to>
    <xdr:pic>
      <xdr:nvPicPr>
        <xdr:cNvPr id="2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618</xdr:row>
      <xdr:rowOff>0</xdr:rowOff>
    </xdr:from>
    <xdr:to>
      <xdr:col>2</xdr:col>
      <xdr:colOff>152400</xdr:colOff>
      <xdr:row>623</xdr:row>
      <xdr:rowOff>152400</xdr:rowOff>
    </xdr:to>
    <xdr:pic>
      <xdr:nvPicPr>
        <xdr:cNvPr id="2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619</xdr:row>
      <xdr:rowOff>0</xdr:rowOff>
    </xdr:from>
    <xdr:to>
      <xdr:col>2</xdr:col>
      <xdr:colOff>152400</xdr:colOff>
      <xdr:row>624</xdr:row>
      <xdr:rowOff>152400</xdr:rowOff>
    </xdr:to>
    <xdr:pic>
      <xdr:nvPicPr>
        <xdr:cNvPr id="2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604</xdr:row>
      <xdr:rowOff>0</xdr:rowOff>
    </xdr:from>
    <xdr:to>
      <xdr:col>2</xdr:col>
      <xdr:colOff>152400</xdr:colOff>
      <xdr:row>609</xdr:row>
      <xdr:rowOff>152400</xdr:rowOff>
    </xdr:to>
    <xdr:pic>
      <xdr:nvPicPr>
        <xdr:cNvPr id="2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611</xdr:row>
      <xdr:rowOff>0</xdr:rowOff>
    </xdr:from>
    <xdr:to>
      <xdr:col>2</xdr:col>
      <xdr:colOff>152400</xdr:colOff>
      <xdr:row>616</xdr:row>
      <xdr:rowOff>152400</xdr:rowOff>
    </xdr:to>
    <xdr:pic>
      <xdr:nvPicPr>
        <xdr:cNvPr id="2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598</xdr:row>
      <xdr:rowOff>0</xdr:rowOff>
    </xdr:from>
    <xdr:to>
      <xdr:col>2</xdr:col>
      <xdr:colOff>152400</xdr:colOff>
      <xdr:row>603</xdr:row>
      <xdr:rowOff>152400</xdr:rowOff>
    </xdr:to>
    <xdr:pic>
      <xdr:nvPicPr>
        <xdr:cNvPr id="2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914</xdr:row>
      <xdr:rowOff>0</xdr:rowOff>
    </xdr:from>
    <xdr:to>
      <xdr:col>2</xdr:col>
      <xdr:colOff>152400</xdr:colOff>
      <xdr:row>919</xdr:row>
      <xdr:rowOff>152400</xdr:rowOff>
    </xdr:to>
    <xdr:pic>
      <xdr:nvPicPr>
        <xdr:cNvPr id="2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922</xdr:row>
      <xdr:rowOff>0</xdr:rowOff>
    </xdr:from>
    <xdr:to>
      <xdr:col>2</xdr:col>
      <xdr:colOff>152400</xdr:colOff>
      <xdr:row>927</xdr:row>
      <xdr:rowOff>141817</xdr:rowOff>
    </xdr:to>
    <xdr:pic>
      <xdr:nvPicPr>
        <xdr:cNvPr id="2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908</xdr:row>
      <xdr:rowOff>0</xdr:rowOff>
    </xdr:from>
    <xdr:to>
      <xdr:col>2</xdr:col>
      <xdr:colOff>152400</xdr:colOff>
      <xdr:row>913</xdr:row>
      <xdr:rowOff>152400</xdr:rowOff>
    </xdr:to>
    <xdr:pic>
      <xdr:nvPicPr>
        <xdr:cNvPr id="2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103717</xdr:rowOff>
    </xdr:to>
    <xdr:pic>
      <xdr:nvPicPr>
        <xdr:cNvPr id="2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2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2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2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2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920</xdr:row>
      <xdr:rowOff>0</xdr:rowOff>
    </xdr:from>
    <xdr:to>
      <xdr:col>2</xdr:col>
      <xdr:colOff>152400</xdr:colOff>
      <xdr:row>925</xdr:row>
      <xdr:rowOff>141817</xdr:rowOff>
    </xdr:to>
    <xdr:pic>
      <xdr:nvPicPr>
        <xdr:cNvPr id="3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913</xdr:row>
      <xdr:rowOff>0</xdr:rowOff>
    </xdr:from>
    <xdr:to>
      <xdr:col>2</xdr:col>
      <xdr:colOff>152400</xdr:colOff>
      <xdr:row>918</xdr:row>
      <xdr:rowOff>152400</xdr:rowOff>
    </xdr:to>
    <xdr:pic>
      <xdr:nvPicPr>
        <xdr:cNvPr id="3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918</xdr:row>
      <xdr:rowOff>0</xdr:rowOff>
    </xdr:from>
    <xdr:to>
      <xdr:col>2</xdr:col>
      <xdr:colOff>152400</xdr:colOff>
      <xdr:row>923</xdr:row>
      <xdr:rowOff>152400</xdr:rowOff>
    </xdr:to>
    <xdr:pic>
      <xdr:nvPicPr>
        <xdr:cNvPr id="3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911</xdr:row>
      <xdr:rowOff>0</xdr:rowOff>
    </xdr:from>
    <xdr:to>
      <xdr:col>2</xdr:col>
      <xdr:colOff>152400</xdr:colOff>
      <xdr:row>916</xdr:row>
      <xdr:rowOff>152400</xdr:rowOff>
    </xdr:to>
    <xdr:pic>
      <xdr:nvPicPr>
        <xdr:cNvPr id="3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807</xdr:row>
      <xdr:rowOff>0</xdr:rowOff>
    </xdr:from>
    <xdr:to>
      <xdr:col>2</xdr:col>
      <xdr:colOff>152400</xdr:colOff>
      <xdr:row>812</xdr:row>
      <xdr:rowOff>152400</xdr:rowOff>
    </xdr:to>
    <xdr:pic>
      <xdr:nvPicPr>
        <xdr:cNvPr id="3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788</xdr:row>
      <xdr:rowOff>0</xdr:rowOff>
    </xdr:from>
    <xdr:to>
      <xdr:col>2</xdr:col>
      <xdr:colOff>152400</xdr:colOff>
      <xdr:row>793</xdr:row>
      <xdr:rowOff>152400</xdr:rowOff>
    </xdr:to>
    <xdr:pic>
      <xdr:nvPicPr>
        <xdr:cNvPr id="3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781</xdr:row>
      <xdr:rowOff>0</xdr:rowOff>
    </xdr:from>
    <xdr:to>
      <xdr:col>2</xdr:col>
      <xdr:colOff>152400</xdr:colOff>
      <xdr:row>786</xdr:row>
      <xdr:rowOff>152400</xdr:rowOff>
    </xdr:to>
    <xdr:pic>
      <xdr:nvPicPr>
        <xdr:cNvPr id="3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799</xdr:row>
      <xdr:rowOff>0</xdr:rowOff>
    </xdr:from>
    <xdr:to>
      <xdr:col>2</xdr:col>
      <xdr:colOff>152400</xdr:colOff>
      <xdr:row>804</xdr:row>
      <xdr:rowOff>152400</xdr:rowOff>
    </xdr:to>
    <xdr:pic>
      <xdr:nvPicPr>
        <xdr:cNvPr id="3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800</xdr:row>
      <xdr:rowOff>0</xdr:rowOff>
    </xdr:from>
    <xdr:to>
      <xdr:col>2</xdr:col>
      <xdr:colOff>152400</xdr:colOff>
      <xdr:row>805</xdr:row>
      <xdr:rowOff>152400</xdr:rowOff>
    </xdr:to>
    <xdr:pic>
      <xdr:nvPicPr>
        <xdr:cNvPr id="3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786</xdr:row>
      <xdr:rowOff>0</xdr:rowOff>
    </xdr:from>
    <xdr:to>
      <xdr:col>2</xdr:col>
      <xdr:colOff>152400</xdr:colOff>
      <xdr:row>791</xdr:row>
      <xdr:rowOff>152400</xdr:rowOff>
    </xdr:to>
    <xdr:pic>
      <xdr:nvPicPr>
        <xdr:cNvPr id="3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812</xdr:row>
      <xdr:rowOff>0</xdr:rowOff>
    </xdr:from>
    <xdr:to>
      <xdr:col>2</xdr:col>
      <xdr:colOff>152400</xdr:colOff>
      <xdr:row>817</xdr:row>
      <xdr:rowOff>152400</xdr:rowOff>
    </xdr:to>
    <xdr:pic>
      <xdr:nvPicPr>
        <xdr:cNvPr id="3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813</xdr:row>
      <xdr:rowOff>0</xdr:rowOff>
    </xdr:from>
    <xdr:to>
      <xdr:col>2</xdr:col>
      <xdr:colOff>152400</xdr:colOff>
      <xdr:row>818</xdr:row>
      <xdr:rowOff>152400</xdr:rowOff>
    </xdr:to>
    <xdr:pic>
      <xdr:nvPicPr>
        <xdr:cNvPr id="3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818</xdr:row>
      <xdr:rowOff>0</xdr:rowOff>
    </xdr:from>
    <xdr:to>
      <xdr:col>2</xdr:col>
      <xdr:colOff>152400</xdr:colOff>
      <xdr:row>823</xdr:row>
      <xdr:rowOff>152400</xdr:rowOff>
    </xdr:to>
    <xdr:pic>
      <xdr:nvPicPr>
        <xdr:cNvPr id="3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819</xdr:row>
      <xdr:rowOff>0</xdr:rowOff>
    </xdr:from>
    <xdr:to>
      <xdr:col>2</xdr:col>
      <xdr:colOff>152400</xdr:colOff>
      <xdr:row>824</xdr:row>
      <xdr:rowOff>152400</xdr:rowOff>
    </xdr:to>
    <xdr:pic>
      <xdr:nvPicPr>
        <xdr:cNvPr id="3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811</xdr:row>
      <xdr:rowOff>0</xdr:rowOff>
    </xdr:from>
    <xdr:to>
      <xdr:col>2</xdr:col>
      <xdr:colOff>152400</xdr:colOff>
      <xdr:row>816</xdr:row>
      <xdr:rowOff>152400</xdr:rowOff>
    </xdr:to>
    <xdr:pic>
      <xdr:nvPicPr>
        <xdr:cNvPr id="3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820</xdr:row>
      <xdr:rowOff>0</xdr:rowOff>
    </xdr:from>
    <xdr:to>
      <xdr:col>2</xdr:col>
      <xdr:colOff>152400</xdr:colOff>
      <xdr:row>825</xdr:row>
      <xdr:rowOff>152400</xdr:rowOff>
    </xdr:to>
    <xdr:pic>
      <xdr:nvPicPr>
        <xdr:cNvPr id="3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821</xdr:row>
      <xdr:rowOff>0</xdr:rowOff>
    </xdr:from>
    <xdr:to>
      <xdr:col>2</xdr:col>
      <xdr:colOff>152400</xdr:colOff>
      <xdr:row>826</xdr:row>
      <xdr:rowOff>152400</xdr:rowOff>
    </xdr:to>
    <xdr:pic>
      <xdr:nvPicPr>
        <xdr:cNvPr id="3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807</xdr:row>
      <xdr:rowOff>0</xdr:rowOff>
    </xdr:from>
    <xdr:to>
      <xdr:col>2</xdr:col>
      <xdr:colOff>152400</xdr:colOff>
      <xdr:row>812</xdr:row>
      <xdr:rowOff>152400</xdr:rowOff>
    </xdr:to>
    <xdr:pic>
      <xdr:nvPicPr>
        <xdr:cNvPr id="3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825</xdr:row>
      <xdr:rowOff>0</xdr:rowOff>
    </xdr:from>
    <xdr:to>
      <xdr:col>2</xdr:col>
      <xdr:colOff>152400</xdr:colOff>
      <xdr:row>830</xdr:row>
      <xdr:rowOff>152400</xdr:rowOff>
    </xdr:to>
    <xdr:pic>
      <xdr:nvPicPr>
        <xdr:cNvPr id="3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819</xdr:row>
      <xdr:rowOff>0</xdr:rowOff>
    </xdr:from>
    <xdr:to>
      <xdr:col>2</xdr:col>
      <xdr:colOff>152400</xdr:colOff>
      <xdr:row>824</xdr:row>
      <xdr:rowOff>152400</xdr:rowOff>
    </xdr:to>
    <xdr:pic>
      <xdr:nvPicPr>
        <xdr:cNvPr id="3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779</xdr:row>
      <xdr:rowOff>0</xdr:rowOff>
    </xdr:from>
    <xdr:to>
      <xdr:col>2</xdr:col>
      <xdr:colOff>152400</xdr:colOff>
      <xdr:row>784</xdr:row>
      <xdr:rowOff>152400</xdr:rowOff>
    </xdr:to>
    <xdr:pic>
      <xdr:nvPicPr>
        <xdr:cNvPr id="3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804</xdr:row>
      <xdr:rowOff>0</xdr:rowOff>
    </xdr:from>
    <xdr:to>
      <xdr:col>2</xdr:col>
      <xdr:colOff>152400</xdr:colOff>
      <xdr:row>809</xdr:row>
      <xdr:rowOff>152400</xdr:rowOff>
    </xdr:to>
    <xdr:pic>
      <xdr:nvPicPr>
        <xdr:cNvPr id="3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805</xdr:row>
      <xdr:rowOff>0</xdr:rowOff>
    </xdr:from>
    <xdr:to>
      <xdr:col>2</xdr:col>
      <xdr:colOff>152400</xdr:colOff>
      <xdr:row>810</xdr:row>
      <xdr:rowOff>152400</xdr:rowOff>
    </xdr:to>
    <xdr:pic>
      <xdr:nvPicPr>
        <xdr:cNvPr id="3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834</xdr:row>
      <xdr:rowOff>0</xdr:rowOff>
    </xdr:from>
    <xdr:to>
      <xdr:col>2</xdr:col>
      <xdr:colOff>152400</xdr:colOff>
      <xdr:row>839</xdr:row>
      <xdr:rowOff>152400</xdr:rowOff>
    </xdr:to>
    <xdr:pic>
      <xdr:nvPicPr>
        <xdr:cNvPr id="3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821</xdr:row>
      <xdr:rowOff>0</xdr:rowOff>
    </xdr:from>
    <xdr:to>
      <xdr:col>2</xdr:col>
      <xdr:colOff>152400</xdr:colOff>
      <xdr:row>826</xdr:row>
      <xdr:rowOff>152400</xdr:rowOff>
    </xdr:to>
    <xdr:pic>
      <xdr:nvPicPr>
        <xdr:cNvPr id="3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811</xdr:row>
      <xdr:rowOff>0</xdr:rowOff>
    </xdr:from>
    <xdr:to>
      <xdr:col>2</xdr:col>
      <xdr:colOff>152400</xdr:colOff>
      <xdr:row>816</xdr:row>
      <xdr:rowOff>152400</xdr:rowOff>
    </xdr:to>
    <xdr:pic>
      <xdr:nvPicPr>
        <xdr:cNvPr id="3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812</xdr:row>
      <xdr:rowOff>0</xdr:rowOff>
    </xdr:from>
    <xdr:to>
      <xdr:col>2</xdr:col>
      <xdr:colOff>152400</xdr:colOff>
      <xdr:row>817</xdr:row>
      <xdr:rowOff>152400</xdr:rowOff>
    </xdr:to>
    <xdr:pic>
      <xdr:nvPicPr>
        <xdr:cNvPr id="3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797</xdr:row>
      <xdr:rowOff>0</xdr:rowOff>
    </xdr:from>
    <xdr:to>
      <xdr:col>2</xdr:col>
      <xdr:colOff>152400</xdr:colOff>
      <xdr:row>802</xdr:row>
      <xdr:rowOff>152400</xdr:rowOff>
    </xdr:to>
    <xdr:pic>
      <xdr:nvPicPr>
        <xdr:cNvPr id="3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804</xdr:row>
      <xdr:rowOff>0</xdr:rowOff>
    </xdr:from>
    <xdr:to>
      <xdr:col>2</xdr:col>
      <xdr:colOff>152400</xdr:colOff>
      <xdr:row>809</xdr:row>
      <xdr:rowOff>152400</xdr:rowOff>
    </xdr:to>
    <xdr:pic>
      <xdr:nvPicPr>
        <xdr:cNvPr id="3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839</xdr:row>
      <xdr:rowOff>0</xdr:rowOff>
    </xdr:from>
    <xdr:to>
      <xdr:col>2</xdr:col>
      <xdr:colOff>152400</xdr:colOff>
      <xdr:row>844</xdr:row>
      <xdr:rowOff>152400</xdr:rowOff>
    </xdr:to>
    <xdr:pic>
      <xdr:nvPicPr>
        <xdr:cNvPr id="3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743</xdr:row>
      <xdr:rowOff>0</xdr:rowOff>
    </xdr:from>
    <xdr:to>
      <xdr:col>2</xdr:col>
      <xdr:colOff>152400</xdr:colOff>
      <xdr:row>748</xdr:row>
      <xdr:rowOff>152400</xdr:rowOff>
    </xdr:to>
    <xdr:pic>
      <xdr:nvPicPr>
        <xdr:cNvPr id="3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724</xdr:row>
      <xdr:rowOff>0</xdr:rowOff>
    </xdr:from>
    <xdr:to>
      <xdr:col>2</xdr:col>
      <xdr:colOff>152400</xdr:colOff>
      <xdr:row>729</xdr:row>
      <xdr:rowOff>152400</xdr:rowOff>
    </xdr:to>
    <xdr:pic>
      <xdr:nvPicPr>
        <xdr:cNvPr id="3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717</xdr:row>
      <xdr:rowOff>0</xdr:rowOff>
    </xdr:from>
    <xdr:to>
      <xdr:col>2</xdr:col>
      <xdr:colOff>152400</xdr:colOff>
      <xdr:row>722</xdr:row>
      <xdr:rowOff>152400</xdr:rowOff>
    </xdr:to>
    <xdr:pic>
      <xdr:nvPicPr>
        <xdr:cNvPr id="3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735</xdr:row>
      <xdr:rowOff>0</xdr:rowOff>
    </xdr:from>
    <xdr:to>
      <xdr:col>2</xdr:col>
      <xdr:colOff>152400</xdr:colOff>
      <xdr:row>740</xdr:row>
      <xdr:rowOff>152400</xdr:rowOff>
    </xdr:to>
    <xdr:pic>
      <xdr:nvPicPr>
        <xdr:cNvPr id="3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736</xdr:row>
      <xdr:rowOff>0</xdr:rowOff>
    </xdr:from>
    <xdr:to>
      <xdr:col>2</xdr:col>
      <xdr:colOff>152400</xdr:colOff>
      <xdr:row>741</xdr:row>
      <xdr:rowOff>152400</xdr:rowOff>
    </xdr:to>
    <xdr:pic>
      <xdr:nvPicPr>
        <xdr:cNvPr id="3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722</xdr:row>
      <xdr:rowOff>0</xdr:rowOff>
    </xdr:from>
    <xdr:to>
      <xdr:col>2</xdr:col>
      <xdr:colOff>152400</xdr:colOff>
      <xdr:row>727</xdr:row>
      <xdr:rowOff>152400</xdr:rowOff>
    </xdr:to>
    <xdr:pic>
      <xdr:nvPicPr>
        <xdr:cNvPr id="3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748</xdr:row>
      <xdr:rowOff>0</xdr:rowOff>
    </xdr:from>
    <xdr:to>
      <xdr:col>2</xdr:col>
      <xdr:colOff>152400</xdr:colOff>
      <xdr:row>753</xdr:row>
      <xdr:rowOff>152400</xdr:rowOff>
    </xdr:to>
    <xdr:pic>
      <xdr:nvPicPr>
        <xdr:cNvPr id="3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749</xdr:row>
      <xdr:rowOff>0</xdr:rowOff>
    </xdr:from>
    <xdr:to>
      <xdr:col>2</xdr:col>
      <xdr:colOff>152400</xdr:colOff>
      <xdr:row>754</xdr:row>
      <xdr:rowOff>152400</xdr:rowOff>
    </xdr:to>
    <xdr:pic>
      <xdr:nvPicPr>
        <xdr:cNvPr id="3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152400</xdr:colOff>
      <xdr:row>759</xdr:row>
      <xdr:rowOff>152400</xdr:rowOff>
    </xdr:to>
    <xdr:pic>
      <xdr:nvPicPr>
        <xdr:cNvPr id="3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152400</xdr:colOff>
      <xdr:row>760</xdr:row>
      <xdr:rowOff>152400</xdr:rowOff>
    </xdr:to>
    <xdr:pic>
      <xdr:nvPicPr>
        <xdr:cNvPr id="3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747</xdr:row>
      <xdr:rowOff>0</xdr:rowOff>
    </xdr:from>
    <xdr:to>
      <xdr:col>2</xdr:col>
      <xdr:colOff>152400</xdr:colOff>
      <xdr:row>752</xdr:row>
      <xdr:rowOff>152400</xdr:rowOff>
    </xdr:to>
    <xdr:pic>
      <xdr:nvPicPr>
        <xdr:cNvPr id="3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756</xdr:row>
      <xdr:rowOff>0</xdr:rowOff>
    </xdr:from>
    <xdr:to>
      <xdr:col>2</xdr:col>
      <xdr:colOff>152400</xdr:colOff>
      <xdr:row>761</xdr:row>
      <xdr:rowOff>152400</xdr:rowOff>
    </xdr:to>
    <xdr:pic>
      <xdr:nvPicPr>
        <xdr:cNvPr id="3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152400</xdr:colOff>
      <xdr:row>762</xdr:row>
      <xdr:rowOff>152400</xdr:rowOff>
    </xdr:to>
    <xdr:pic>
      <xdr:nvPicPr>
        <xdr:cNvPr id="3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743</xdr:row>
      <xdr:rowOff>0</xdr:rowOff>
    </xdr:from>
    <xdr:to>
      <xdr:col>2</xdr:col>
      <xdr:colOff>152400</xdr:colOff>
      <xdr:row>748</xdr:row>
      <xdr:rowOff>152400</xdr:rowOff>
    </xdr:to>
    <xdr:pic>
      <xdr:nvPicPr>
        <xdr:cNvPr id="3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761</xdr:row>
      <xdr:rowOff>0</xdr:rowOff>
    </xdr:from>
    <xdr:to>
      <xdr:col>2</xdr:col>
      <xdr:colOff>152400</xdr:colOff>
      <xdr:row>766</xdr:row>
      <xdr:rowOff>152400</xdr:rowOff>
    </xdr:to>
    <xdr:pic>
      <xdr:nvPicPr>
        <xdr:cNvPr id="3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755</xdr:row>
      <xdr:rowOff>0</xdr:rowOff>
    </xdr:from>
    <xdr:to>
      <xdr:col>2</xdr:col>
      <xdr:colOff>152400</xdr:colOff>
      <xdr:row>760</xdr:row>
      <xdr:rowOff>152400</xdr:rowOff>
    </xdr:to>
    <xdr:pic>
      <xdr:nvPicPr>
        <xdr:cNvPr id="3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715</xdr:row>
      <xdr:rowOff>0</xdr:rowOff>
    </xdr:from>
    <xdr:to>
      <xdr:col>2</xdr:col>
      <xdr:colOff>152400</xdr:colOff>
      <xdr:row>720</xdr:row>
      <xdr:rowOff>152400</xdr:rowOff>
    </xdr:to>
    <xdr:pic>
      <xdr:nvPicPr>
        <xdr:cNvPr id="3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740</xdr:row>
      <xdr:rowOff>0</xdr:rowOff>
    </xdr:from>
    <xdr:to>
      <xdr:col>2</xdr:col>
      <xdr:colOff>152400</xdr:colOff>
      <xdr:row>745</xdr:row>
      <xdr:rowOff>152400</xdr:rowOff>
    </xdr:to>
    <xdr:pic>
      <xdr:nvPicPr>
        <xdr:cNvPr id="3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741</xdr:row>
      <xdr:rowOff>0</xdr:rowOff>
    </xdr:from>
    <xdr:to>
      <xdr:col>2</xdr:col>
      <xdr:colOff>152400</xdr:colOff>
      <xdr:row>746</xdr:row>
      <xdr:rowOff>152400</xdr:rowOff>
    </xdr:to>
    <xdr:pic>
      <xdr:nvPicPr>
        <xdr:cNvPr id="3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770</xdr:row>
      <xdr:rowOff>0</xdr:rowOff>
    </xdr:from>
    <xdr:to>
      <xdr:col>2</xdr:col>
      <xdr:colOff>152400</xdr:colOff>
      <xdr:row>775</xdr:row>
      <xdr:rowOff>152400</xdr:rowOff>
    </xdr:to>
    <xdr:pic>
      <xdr:nvPicPr>
        <xdr:cNvPr id="3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757</xdr:row>
      <xdr:rowOff>0</xdr:rowOff>
    </xdr:from>
    <xdr:to>
      <xdr:col>2</xdr:col>
      <xdr:colOff>152400</xdr:colOff>
      <xdr:row>762</xdr:row>
      <xdr:rowOff>152400</xdr:rowOff>
    </xdr:to>
    <xdr:pic>
      <xdr:nvPicPr>
        <xdr:cNvPr id="3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747</xdr:row>
      <xdr:rowOff>0</xdr:rowOff>
    </xdr:from>
    <xdr:to>
      <xdr:col>2</xdr:col>
      <xdr:colOff>152400</xdr:colOff>
      <xdr:row>752</xdr:row>
      <xdr:rowOff>152400</xdr:rowOff>
    </xdr:to>
    <xdr:pic>
      <xdr:nvPicPr>
        <xdr:cNvPr id="3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748</xdr:row>
      <xdr:rowOff>0</xdr:rowOff>
    </xdr:from>
    <xdr:to>
      <xdr:col>2</xdr:col>
      <xdr:colOff>152400</xdr:colOff>
      <xdr:row>753</xdr:row>
      <xdr:rowOff>152400</xdr:rowOff>
    </xdr:to>
    <xdr:pic>
      <xdr:nvPicPr>
        <xdr:cNvPr id="3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733</xdr:row>
      <xdr:rowOff>0</xdr:rowOff>
    </xdr:from>
    <xdr:to>
      <xdr:col>2</xdr:col>
      <xdr:colOff>152400</xdr:colOff>
      <xdr:row>738</xdr:row>
      <xdr:rowOff>152400</xdr:rowOff>
    </xdr:to>
    <xdr:pic>
      <xdr:nvPicPr>
        <xdr:cNvPr id="3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740</xdr:row>
      <xdr:rowOff>0</xdr:rowOff>
    </xdr:from>
    <xdr:to>
      <xdr:col>2</xdr:col>
      <xdr:colOff>152400</xdr:colOff>
      <xdr:row>745</xdr:row>
      <xdr:rowOff>152400</xdr:rowOff>
    </xdr:to>
    <xdr:pic>
      <xdr:nvPicPr>
        <xdr:cNvPr id="3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775</xdr:row>
      <xdr:rowOff>0</xdr:rowOff>
    </xdr:from>
    <xdr:to>
      <xdr:col>2</xdr:col>
      <xdr:colOff>152400</xdr:colOff>
      <xdr:row>780</xdr:row>
      <xdr:rowOff>152400</xdr:rowOff>
    </xdr:to>
    <xdr:pic>
      <xdr:nvPicPr>
        <xdr:cNvPr id="3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677</xdr:row>
      <xdr:rowOff>0</xdr:rowOff>
    </xdr:from>
    <xdr:to>
      <xdr:col>2</xdr:col>
      <xdr:colOff>152400</xdr:colOff>
      <xdr:row>682</xdr:row>
      <xdr:rowOff>152400</xdr:rowOff>
    </xdr:to>
    <xdr:pic>
      <xdr:nvPicPr>
        <xdr:cNvPr id="3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658</xdr:row>
      <xdr:rowOff>0</xdr:rowOff>
    </xdr:from>
    <xdr:to>
      <xdr:col>2</xdr:col>
      <xdr:colOff>152400</xdr:colOff>
      <xdr:row>663</xdr:row>
      <xdr:rowOff>152400</xdr:rowOff>
    </xdr:to>
    <xdr:pic>
      <xdr:nvPicPr>
        <xdr:cNvPr id="3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651</xdr:row>
      <xdr:rowOff>0</xdr:rowOff>
    </xdr:from>
    <xdr:to>
      <xdr:col>2</xdr:col>
      <xdr:colOff>152400</xdr:colOff>
      <xdr:row>656</xdr:row>
      <xdr:rowOff>152400</xdr:rowOff>
    </xdr:to>
    <xdr:pic>
      <xdr:nvPicPr>
        <xdr:cNvPr id="3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669</xdr:row>
      <xdr:rowOff>0</xdr:rowOff>
    </xdr:from>
    <xdr:to>
      <xdr:col>2</xdr:col>
      <xdr:colOff>152400</xdr:colOff>
      <xdr:row>674</xdr:row>
      <xdr:rowOff>152400</xdr:rowOff>
    </xdr:to>
    <xdr:pic>
      <xdr:nvPicPr>
        <xdr:cNvPr id="3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670</xdr:row>
      <xdr:rowOff>0</xdr:rowOff>
    </xdr:from>
    <xdr:to>
      <xdr:col>2</xdr:col>
      <xdr:colOff>152400</xdr:colOff>
      <xdr:row>675</xdr:row>
      <xdr:rowOff>152400</xdr:rowOff>
    </xdr:to>
    <xdr:pic>
      <xdr:nvPicPr>
        <xdr:cNvPr id="3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656</xdr:row>
      <xdr:rowOff>0</xdr:rowOff>
    </xdr:from>
    <xdr:to>
      <xdr:col>2</xdr:col>
      <xdr:colOff>152400</xdr:colOff>
      <xdr:row>661</xdr:row>
      <xdr:rowOff>152400</xdr:rowOff>
    </xdr:to>
    <xdr:pic>
      <xdr:nvPicPr>
        <xdr:cNvPr id="3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682</xdr:row>
      <xdr:rowOff>0</xdr:rowOff>
    </xdr:from>
    <xdr:to>
      <xdr:col>2</xdr:col>
      <xdr:colOff>152400</xdr:colOff>
      <xdr:row>687</xdr:row>
      <xdr:rowOff>152400</xdr:rowOff>
    </xdr:to>
    <xdr:pic>
      <xdr:nvPicPr>
        <xdr:cNvPr id="3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683</xdr:row>
      <xdr:rowOff>0</xdr:rowOff>
    </xdr:from>
    <xdr:to>
      <xdr:col>2</xdr:col>
      <xdr:colOff>152400</xdr:colOff>
      <xdr:row>688</xdr:row>
      <xdr:rowOff>152400</xdr:rowOff>
    </xdr:to>
    <xdr:pic>
      <xdr:nvPicPr>
        <xdr:cNvPr id="3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688</xdr:row>
      <xdr:rowOff>0</xdr:rowOff>
    </xdr:from>
    <xdr:to>
      <xdr:col>2</xdr:col>
      <xdr:colOff>152400</xdr:colOff>
      <xdr:row>693</xdr:row>
      <xdr:rowOff>152400</xdr:rowOff>
    </xdr:to>
    <xdr:pic>
      <xdr:nvPicPr>
        <xdr:cNvPr id="3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689</xdr:row>
      <xdr:rowOff>0</xdr:rowOff>
    </xdr:from>
    <xdr:to>
      <xdr:col>2</xdr:col>
      <xdr:colOff>152400</xdr:colOff>
      <xdr:row>694</xdr:row>
      <xdr:rowOff>152400</xdr:rowOff>
    </xdr:to>
    <xdr:pic>
      <xdr:nvPicPr>
        <xdr:cNvPr id="3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681</xdr:row>
      <xdr:rowOff>0</xdr:rowOff>
    </xdr:from>
    <xdr:to>
      <xdr:col>2</xdr:col>
      <xdr:colOff>152400</xdr:colOff>
      <xdr:row>686</xdr:row>
      <xdr:rowOff>152400</xdr:rowOff>
    </xdr:to>
    <xdr:pic>
      <xdr:nvPicPr>
        <xdr:cNvPr id="3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690</xdr:row>
      <xdr:rowOff>0</xdr:rowOff>
    </xdr:from>
    <xdr:to>
      <xdr:col>2</xdr:col>
      <xdr:colOff>152400</xdr:colOff>
      <xdr:row>695</xdr:row>
      <xdr:rowOff>152400</xdr:rowOff>
    </xdr:to>
    <xdr:pic>
      <xdr:nvPicPr>
        <xdr:cNvPr id="3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691</xdr:row>
      <xdr:rowOff>0</xdr:rowOff>
    </xdr:from>
    <xdr:to>
      <xdr:col>2</xdr:col>
      <xdr:colOff>152400</xdr:colOff>
      <xdr:row>696</xdr:row>
      <xdr:rowOff>152400</xdr:rowOff>
    </xdr:to>
    <xdr:pic>
      <xdr:nvPicPr>
        <xdr:cNvPr id="3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677</xdr:row>
      <xdr:rowOff>0</xdr:rowOff>
    </xdr:from>
    <xdr:to>
      <xdr:col>2</xdr:col>
      <xdr:colOff>152400</xdr:colOff>
      <xdr:row>682</xdr:row>
      <xdr:rowOff>152400</xdr:rowOff>
    </xdr:to>
    <xdr:pic>
      <xdr:nvPicPr>
        <xdr:cNvPr id="3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695</xdr:row>
      <xdr:rowOff>0</xdr:rowOff>
    </xdr:from>
    <xdr:to>
      <xdr:col>2</xdr:col>
      <xdr:colOff>152400</xdr:colOff>
      <xdr:row>700</xdr:row>
      <xdr:rowOff>152400</xdr:rowOff>
    </xdr:to>
    <xdr:pic>
      <xdr:nvPicPr>
        <xdr:cNvPr id="3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689</xdr:row>
      <xdr:rowOff>0</xdr:rowOff>
    </xdr:from>
    <xdr:to>
      <xdr:col>2</xdr:col>
      <xdr:colOff>152400</xdr:colOff>
      <xdr:row>694</xdr:row>
      <xdr:rowOff>152400</xdr:rowOff>
    </xdr:to>
    <xdr:pic>
      <xdr:nvPicPr>
        <xdr:cNvPr id="3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152400</xdr:colOff>
      <xdr:row>654</xdr:row>
      <xdr:rowOff>152400</xdr:rowOff>
    </xdr:to>
    <xdr:pic>
      <xdr:nvPicPr>
        <xdr:cNvPr id="3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674</xdr:row>
      <xdr:rowOff>0</xdr:rowOff>
    </xdr:from>
    <xdr:to>
      <xdr:col>2</xdr:col>
      <xdr:colOff>152400</xdr:colOff>
      <xdr:row>679</xdr:row>
      <xdr:rowOff>152400</xdr:rowOff>
    </xdr:to>
    <xdr:pic>
      <xdr:nvPicPr>
        <xdr:cNvPr id="3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675</xdr:row>
      <xdr:rowOff>0</xdr:rowOff>
    </xdr:from>
    <xdr:to>
      <xdr:col>2</xdr:col>
      <xdr:colOff>152400</xdr:colOff>
      <xdr:row>680</xdr:row>
      <xdr:rowOff>152400</xdr:rowOff>
    </xdr:to>
    <xdr:pic>
      <xdr:nvPicPr>
        <xdr:cNvPr id="3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704</xdr:row>
      <xdr:rowOff>0</xdr:rowOff>
    </xdr:from>
    <xdr:to>
      <xdr:col>2</xdr:col>
      <xdr:colOff>152400</xdr:colOff>
      <xdr:row>709</xdr:row>
      <xdr:rowOff>152400</xdr:rowOff>
    </xdr:to>
    <xdr:pic>
      <xdr:nvPicPr>
        <xdr:cNvPr id="3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691</xdr:row>
      <xdr:rowOff>0</xdr:rowOff>
    </xdr:from>
    <xdr:to>
      <xdr:col>2</xdr:col>
      <xdr:colOff>152400</xdr:colOff>
      <xdr:row>696</xdr:row>
      <xdr:rowOff>152400</xdr:rowOff>
    </xdr:to>
    <xdr:pic>
      <xdr:nvPicPr>
        <xdr:cNvPr id="3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681</xdr:row>
      <xdr:rowOff>0</xdr:rowOff>
    </xdr:from>
    <xdr:to>
      <xdr:col>2</xdr:col>
      <xdr:colOff>152400</xdr:colOff>
      <xdr:row>686</xdr:row>
      <xdr:rowOff>152400</xdr:rowOff>
    </xdr:to>
    <xdr:pic>
      <xdr:nvPicPr>
        <xdr:cNvPr id="3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682</xdr:row>
      <xdr:rowOff>0</xdr:rowOff>
    </xdr:from>
    <xdr:to>
      <xdr:col>2</xdr:col>
      <xdr:colOff>152400</xdr:colOff>
      <xdr:row>687</xdr:row>
      <xdr:rowOff>152400</xdr:rowOff>
    </xdr:to>
    <xdr:pic>
      <xdr:nvPicPr>
        <xdr:cNvPr id="3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667</xdr:row>
      <xdr:rowOff>0</xdr:rowOff>
    </xdr:from>
    <xdr:to>
      <xdr:col>2</xdr:col>
      <xdr:colOff>152400</xdr:colOff>
      <xdr:row>672</xdr:row>
      <xdr:rowOff>152400</xdr:rowOff>
    </xdr:to>
    <xdr:pic>
      <xdr:nvPicPr>
        <xdr:cNvPr id="3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674</xdr:row>
      <xdr:rowOff>0</xdr:rowOff>
    </xdr:from>
    <xdr:to>
      <xdr:col>2</xdr:col>
      <xdr:colOff>152400</xdr:colOff>
      <xdr:row>679</xdr:row>
      <xdr:rowOff>152400</xdr:rowOff>
    </xdr:to>
    <xdr:pic>
      <xdr:nvPicPr>
        <xdr:cNvPr id="3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709</xdr:row>
      <xdr:rowOff>0</xdr:rowOff>
    </xdr:from>
    <xdr:to>
      <xdr:col>2</xdr:col>
      <xdr:colOff>152400</xdr:colOff>
      <xdr:row>714</xdr:row>
      <xdr:rowOff>152400</xdr:rowOff>
    </xdr:to>
    <xdr:pic>
      <xdr:nvPicPr>
        <xdr:cNvPr id="3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152400</xdr:colOff>
      <xdr:row>596</xdr:row>
      <xdr:rowOff>152400</xdr:rowOff>
    </xdr:to>
    <xdr:pic>
      <xdr:nvPicPr>
        <xdr:cNvPr id="3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572</xdr:row>
      <xdr:rowOff>0</xdr:rowOff>
    </xdr:from>
    <xdr:to>
      <xdr:col>2</xdr:col>
      <xdr:colOff>152400</xdr:colOff>
      <xdr:row>577</xdr:row>
      <xdr:rowOff>152400</xdr:rowOff>
    </xdr:to>
    <xdr:pic>
      <xdr:nvPicPr>
        <xdr:cNvPr id="3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565</xdr:row>
      <xdr:rowOff>0</xdr:rowOff>
    </xdr:from>
    <xdr:to>
      <xdr:col>2</xdr:col>
      <xdr:colOff>152400</xdr:colOff>
      <xdr:row>570</xdr:row>
      <xdr:rowOff>152400</xdr:rowOff>
    </xdr:to>
    <xdr:pic>
      <xdr:nvPicPr>
        <xdr:cNvPr id="3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583</xdr:row>
      <xdr:rowOff>0</xdr:rowOff>
    </xdr:from>
    <xdr:to>
      <xdr:col>2</xdr:col>
      <xdr:colOff>152400</xdr:colOff>
      <xdr:row>588</xdr:row>
      <xdr:rowOff>152400</xdr:rowOff>
    </xdr:to>
    <xdr:pic>
      <xdr:nvPicPr>
        <xdr:cNvPr id="3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584</xdr:row>
      <xdr:rowOff>0</xdr:rowOff>
    </xdr:from>
    <xdr:to>
      <xdr:col>2</xdr:col>
      <xdr:colOff>152400</xdr:colOff>
      <xdr:row>589</xdr:row>
      <xdr:rowOff>152400</xdr:rowOff>
    </xdr:to>
    <xdr:pic>
      <xdr:nvPicPr>
        <xdr:cNvPr id="3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570</xdr:row>
      <xdr:rowOff>0</xdr:rowOff>
    </xdr:from>
    <xdr:to>
      <xdr:col>2</xdr:col>
      <xdr:colOff>152400</xdr:colOff>
      <xdr:row>575</xdr:row>
      <xdr:rowOff>152400</xdr:rowOff>
    </xdr:to>
    <xdr:pic>
      <xdr:nvPicPr>
        <xdr:cNvPr id="3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596</xdr:row>
      <xdr:rowOff>0</xdr:rowOff>
    </xdr:from>
    <xdr:to>
      <xdr:col>2</xdr:col>
      <xdr:colOff>152400</xdr:colOff>
      <xdr:row>601</xdr:row>
      <xdr:rowOff>152400</xdr:rowOff>
    </xdr:to>
    <xdr:pic>
      <xdr:nvPicPr>
        <xdr:cNvPr id="3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597</xdr:row>
      <xdr:rowOff>0</xdr:rowOff>
    </xdr:from>
    <xdr:to>
      <xdr:col>2</xdr:col>
      <xdr:colOff>152400</xdr:colOff>
      <xdr:row>602</xdr:row>
      <xdr:rowOff>152400</xdr:rowOff>
    </xdr:to>
    <xdr:pic>
      <xdr:nvPicPr>
        <xdr:cNvPr id="3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602</xdr:row>
      <xdr:rowOff>0</xdr:rowOff>
    </xdr:from>
    <xdr:to>
      <xdr:col>2</xdr:col>
      <xdr:colOff>152400</xdr:colOff>
      <xdr:row>607</xdr:row>
      <xdr:rowOff>152400</xdr:rowOff>
    </xdr:to>
    <xdr:pic>
      <xdr:nvPicPr>
        <xdr:cNvPr id="3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603</xdr:row>
      <xdr:rowOff>0</xdr:rowOff>
    </xdr:from>
    <xdr:to>
      <xdr:col>2</xdr:col>
      <xdr:colOff>152400</xdr:colOff>
      <xdr:row>608</xdr:row>
      <xdr:rowOff>152400</xdr:rowOff>
    </xdr:to>
    <xdr:pic>
      <xdr:nvPicPr>
        <xdr:cNvPr id="3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595</xdr:row>
      <xdr:rowOff>0</xdr:rowOff>
    </xdr:from>
    <xdr:to>
      <xdr:col>2</xdr:col>
      <xdr:colOff>152400</xdr:colOff>
      <xdr:row>600</xdr:row>
      <xdr:rowOff>152400</xdr:rowOff>
    </xdr:to>
    <xdr:pic>
      <xdr:nvPicPr>
        <xdr:cNvPr id="3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604</xdr:row>
      <xdr:rowOff>0</xdr:rowOff>
    </xdr:from>
    <xdr:to>
      <xdr:col>2</xdr:col>
      <xdr:colOff>152400</xdr:colOff>
      <xdr:row>609</xdr:row>
      <xdr:rowOff>152400</xdr:rowOff>
    </xdr:to>
    <xdr:pic>
      <xdr:nvPicPr>
        <xdr:cNvPr id="3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605</xdr:row>
      <xdr:rowOff>0</xdr:rowOff>
    </xdr:from>
    <xdr:to>
      <xdr:col>2</xdr:col>
      <xdr:colOff>152400</xdr:colOff>
      <xdr:row>610</xdr:row>
      <xdr:rowOff>152400</xdr:rowOff>
    </xdr:to>
    <xdr:pic>
      <xdr:nvPicPr>
        <xdr:cNvPr id="3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591</xdr:row>
      <xdr:rowOff>0</xdr:rowOff>
    </xdr:from>
    <xdr:to>
      <xdr:col>2</xdr:col>
      <xdr:colOff>152400</xdr:colOff>
      <xdr:row>596</xdr:row>
      <xdr:rowOff>152400</xdr:rowOff>
    </xdr:to>
    <xdr:pic>
      <xdr:nvPicPr>
        <xdr:cNvPr id="3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609</xdr:row>
      <xdr:rowOff>0</xdr:rowOff>
    </xdr:from>
    <xdr:to>
      <xdr:col>2</xdr:col>
      <xdr:colOff>152400</xdr:colOff>
      <xdr:row>614</xdr:row>
      <xdr:rowOff>152400</xdr:rowOff>
    </xdr:to>
    <xdr:pic>
      <xdr:nvPicPr>
        <xdr:cNvPr id="3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603</xdr:row>
      <xdr:rowOff>0</xdr:rowOff>
    </xdr:from>
    <xdr:to>
      <xdr:col>2</xdr:col>
      <xdr:colOff>152400</xdr:colOff>
      <xdr:row>608</xdr:row>
      <xdr:rowOff>152400</xdr:rowOff>
    </xdr:to>
    <xdr:pic>
      <xdr:nvPicPr>
        <xdr:cNvPr id="3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563</xdr:row>
      <xdr:rowOff>0</xdr:rowOff>
    </xdr:from>
    <xdr:to>
      <xdr:col>2</xdr:col>
      <xdr:colOff>152400</xdr:colOff>
      <xdr:row>568</xdr:row>
      <xdr:rowOff>152400</xdr:rowOff>
    </xdr:to>
    <xdr:pic>
      <xdr:nvPicPr>
        <xdr:cNvPr id="3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588</xdr:row>
      <xdr:rowOff>0</xdr:rowOff>
    </xdr:from>
    <xdr:to>
      <xdr:col>2</xdr:col>
      <xdr:colOff>152400</xdr:colOff>
      <xdr:row>593</xdr:row>
      <xdr:rowOff>152400</xdr:rowOff>
    </xdr:to>
    <xdr:pic>
      <xdr:nvPicPr>
        <xdr:cNvPr id="3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589</xdr:row>
      <xdr:rowOff>0</xdr:rowOff>
    </xdr:from>
    <xdr:to>
      <xdr:col>2</xdr:col>
      <xdr:colOff>152400</xdr:colOff>
      <xdr:row>594</xdr:row>
      <xdr:rowOff>152400</xdr:rowOff>
    </xdr:to>
    <xdr:pic>
      <xdr:nvPicPr>
        <xdr:cNvPr id="3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618</xdr:row>
      <xdr:rowOff>0</xdr:rowOff>
    </xdr:from>
    <xdr:to>
      <xdr:col>2</xdr:col>
      <xdr:colOff>152400</xdr:colOff>
      <xdr:row>623</xdr:row>
      <xdr:rowOff>152400</xdr:rowOff>
    </xdr:to>
    <xdr:pic>
      <xdr:nvPicPr>
        <xdr:cNvPr id="3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605</xdr:row>
      <xdr:rowOff>0</xdr:rowOff>
    </xdr:from>
    <xdr:to>
      <xdr:col>2</xdr:col>
      <xdr:colOff>152400</xdr:colOff>
      <xdr:row>610</xdr:row>
      <xdr:rowOff>152400</xdr:rowOff>
    </xdr:to>
    <xdr:pic>
      <xdr:nvPicPr>
        <xdr:cNvPr id="3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595</xdr:row>
      <xdr:rowOff>0</xdr:rowOff>
    </xdr:from>
    <xdr:to>
      <xdr:col>2</xdr:col>
      <xdr:colOff>152400</xdr:colOff>
      <xdr:row>600</xdr:row>
      <xdr:rowOff>152400</xdr:rowOff>
    </xdr:to>
    <xdr:pic>
      <xdr:nvPicPr>
        <xdr:cNvPr id="3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596</xdr:row>
      <xdr:rowOff>0</xdr:rowOff>
    </xdr:from>
    <xdr:to>
      <xdr:col>2</xdr:col>
      <xdr:colOff>152400</xdr:colOff>
      <xdr:row>601</xdr:row>
      <xdr:rowOff>152400</xdr:rowOff>
    </xdr:to>
    <xdr:pic>
      <xdr:nvPicPr>
        <xdr:cNvPr id="3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581</xdr:row>
      <xdr:rowOff>0</xdr:rowOff>
    </xdr:from>
    <xdr:to>
      <xdr:col>2</xdr:col>
      <xdr:colOff>152400</xdr:colOff>
      <xdr:row>586</xdr:row>
      <xdr:rowOff>152400</xdr:rowOff>
    </xdr:to>
    <xdr:pic>
      <xdr:nvPicPr>
        <xdr:cNvPr id="3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588</xdr:row>
      <xdr:rowOff>0</xdr:rowOff>
    </xdr:from>
    <xdr:to>
      <xdr:col>2</xdr:col>
      <xdr:colOff>152400</xdr:colOff>
      <xdr:row>593</xdr:row>
      <xdr:rowOff>152400</xdr:rowOff>
    </xdr:to>
    <xdr:pic>
      <xdr:nvPicPr>
        <xdr:cNvPr id="3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623</xdr:row>
      <xdr:rowOff>0</xdr:rowOff>
    </xdr:from>
    <xdr:to>
      <xdr:col>2</xdr:col>
      <xdr:colOff>152400</xdr:colOff>
      <xdr:row>628</xdr:row>
      <xdr:rowOff>152400</xdr:rowOff>
    </xdr:to>
    <xdr:pic>
      <xdr:nvPicPr>
        <xdr:cNvPr id="3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152400</xdr:colOff>
      <xdr:row>7</xdr:row>
      <xdr:rowOff>152400</xdr:rowOff>
    </xdr:to>
    <xdr:pic>
      <xdr:nvPicPr>
        <xdr:cNvPr id="3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152400</xdr:colOff>
      <xdr:row>12</xdr:row>
      <xdr:rowOff>152400</xdr:rowOff>
    </xdr:to>
    <xdr:pic>
      <xdr:nvPicPr>
        <xdr:cNvPr id="3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152400</xdr:colOff>
      <xdr:row>13</xdr:row>
      <xdr:rowOff>152400</xdr:rowOff>
    </xdr:to>
    <xdr:pic>
      <xdr:nvPicPr>
        <xdr:cNvPr id="3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152400</xdr:colOff>
      <xdr:row>14</xdr:row>
      <xdr:rowOff>152400</xdr:rowOff>
    </xdr:to>
    <xdr:pic>
      <xdr:nvPicPr>
        <xdr:cNvPr id="3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152400</xdr:colOff>
      <xdr:row>15</xdr:row>
      <xdr:rowOff>152400</xdr:rowOff>
    </xdr:to>
    <xdr:pic>
      <xdr:nvPicPr>
        <xdr:cNvPr id="3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152400</xdr:colOff>
      <xdr:row>19</xdr:row>
      <xdr:rowOff>152400</xdr:rowOff>
    </xdr:to>
    <xdr:pic>
      <xdr:nvPicPr>
        <xdr:cNvPr id="3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152400</xdr:colOff>
      <xdr:row>13</xdr:row>
      <xdr:rowOff>152400</xdr:rowOff>
    </xdr:to>
    <xdr:pic>
      <xdr:nvPicPr>
        <xdr:cNvPr id="3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152400</xdr:colOff>
      <xdr:row>28</xdr:row>
      <xdr:rowOff>152400</xdr:rowOff>
    </xdr:to>
    <xdr:pic>
      <xdr:nvPicPr>
        <xdr:cNvPr id="3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152400</xdr:colOff>
      <xdr:row>15</xdr:row>
      <xdr:rowOff>152400</xdr:rowOff>
    </xdr:to>
    <xdr:pic>
      <xdr:nvPicPr>
        <xdr:cNvPr id="3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6</xdr:row>
      <xdr:rowOff>152400</xdr:rowOff>
    </xdr:to>
    <xdr:pic>
      <xdr:nvPicPr>
        <xdr:cNvPr id="3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152400</xdr:colOff>
      <xdr:row>33</xdr:row>
      <xdr:rowOff>152400</xdr:rowOff>
    </xdr:to>
    <xdr:pic>
      <xdr:nvPicPr>
        <xdr:cNvPr id="3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196</xdr:row>
      <xdr:rowOff>0</xdr:rowOff>
    </xdr:from>
    <xdr:to>
      <xdr:col>2</xdr:col>
      <xdr:colOff>152400</xdr:colOff>
      <xdr:row>201</xdr:row>
      <xdr:rowOff>152400</xdr:rowOff>
    </xdr:to>
    <xdr:pic>
      <xdr:nvPicPr>
        <xdr:cNvPr id="3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182</xdr:row>
      <xdr:rowOff>152400</xdr:rowOff>
    </xdr:to>
    <xdr:pic>
      <xdr:nvPicPr>
        <xdr:cNvPr id="3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152400</xdr:colOff>
      <xdr:row>175</xdr:row>
      <xdr:rowOff>152400</xdr:rowOff>
    </xdr:to>
    <xdr:pic>
      <xdr:nvPicPr>
        <xdr:cNvPr id="3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2</xdr:col>
      <xdr:colOff>152400</xdr:colOff>
      <xdr:row>193</xdr:row>
      <xdr:rowOff>152400</xdr:rowOff>
    </xdr:to>
    <xdr:pic>
      <xdr:nvPicPr>
        <xdr:cNvPr id="3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2</xdr:col>
      <xdr:colOff>152400</xdr:colOff>
      <xdr:row>194</xdr:row>
      <xdr:rowOff>152400</xdr:rowOff>
    </xdr:to>
    <xdr:pic>
      <xdr:nvPicPr>
        <xdr:cNvPr id="3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175</xdr:row>
      <xdr:rowOff>0</xdr:rowOff>
    </xdr:from>
    <xdr:to>
      <xdr:col>2</xdr:col>
      <xdr:colOff>152400</xdr:colOff>
      <xdr:row>180</xdr:row>
      <xdr:rowOff>152400</xdr:rowOff>
    </xdr:to>
    <xdr:pic>
      <xdr:nvPicPr>
        <xdr:cNvPr id="3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2</xdr:col>
      <xdr:colOff>152400</xdr:colOff>
      <xdr:row>206</xdr:row>
      <xdr:rowOff>152400</xdr:rowOff>
    </xdr:to>
    <xdr:pic>
      <xdr:nvPicPr>
        <xdr:cNvPr id="3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202</xdr:row>
      <xdr:rowOff>0</xdr:rowOff>
    </xdr:from>
    <xdr:to>
      <xdr:col>2</xdr:col>
      <xdr:colOff>152400</xdr:colOff>
      <xdr:row>207</xdr:row>
      <xdr:rowOff>152400</xdr:rowOff>
    </xdr:to>
    <xdr:pic>
      <xdr:nvPicPr>
        <xdr:cNvPr id="3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2</xdr:col>
      <xdr:colOff>152400</xdr:colOff>
      <xdr:row>212</xdr:row>
      <xdr:rowOff>152400</xdr:rowOff>
    </xdr:to>
    <xdr:pic>
      <xdr:nvPicPr>
        <xdr:cNvPr id="3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208</xdr:row>
      <xdr:rowOff>0</xdr:rowOff>
    </xdr:from>
    <xdr:to>
      <xdr:col>2</xdr:col>
      <xdr:colOff>152400</xdr:colOff>
      <xdr:row>213</xdr:row>
      <xdr:rowOff>152400</xdr:rowOff>
    </xdr:to>
    <xdr:pic>
      <xdr:nvPicPr>
        <xdr:cNvPr id="3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200</xdr:row>
      <xdr:rowOff>0</xdr:rowOff>
    </xdr:from>
    <xdr:to>
      <xdr:col>2</xdr:col>
      <xdr:colOff>152400</xdr:colOff>
      <xdr:row>205</xdr:row>
      <xdr:rowOff>152400</xdr:rowOff>
    </xdr:to>
    <xdr:pic>
      <xdr:nvPicPr>
        <xdr:cNvPr id="3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209</xdr:row>
      <xdr:rowOff>0</xdr:rowOff>
    </xdr:from>
    <xdr:to>
      <xdr:col>2</xdr:col>
      <xdr:colOff>152400</xdr:colOff>
      <xdr:row>214</xdr:row>
      <xdr:rowOff>152400</xdr:rowOff>
    </xdr:to>
    <xdr:pic>
      <xdr:nvPicPr>
        <xdr:cNvPr id="3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215</xdr:row>
      <xdr:rowOff>152400</xdr:rowOff>
    </xdr:to>
    <xdr:pic>
      <xdr:nvPicPr>
        <xdr:cNvPr id="3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196</xdr:row>
      <xdr:rowOff>0</xdr:rowOff>
    </xdr:from>
    <xdr:to>
      <xdr:col>2</xdr:col>
      <xdr:colOff>152400</xdr:colOff>
      <xdr:row>201</xdr:row>
      <xdr:rowOff>152400</xdr:rowOff>
    </xdr:to>
    <xdr:pic>
      <xdr:nvPicPr>
        <xdr:cNvPr id="3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214</xdr:row>
      <xdr:rowOff>0</xdr:rowOff>
    </xdr:from>
    <xdr:to>
      <xdr:col>2</xdr:col>
      <xdr:colOff>152400</xdr:colOff>
      <xdr:row>219</xdr:row>
      <xdr:rowOff>152400</xdr:rowOff>
    </xdr:to>
    <xdr:pic>
      <xdr:nvPicPr>
        <xdr:cNvPr id="3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208</xdr:row>
      <xdr:rowOff>0</xdr:rowOff>
    </xdr:from>
    <xdr:to>
      <xdr:col>2</xdr:col>
      <xdr:colOff>152400</xdr:colOff>
      <xdr:row>213</xdr:row>
      <xdr:rowOff>152400</xdr:rowOff>
    </xdr:to>
    <xdr:pic>
      <xdr:nvPicPr>
        <xdr:cNvPr id="3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168</xdr:row>
      <xdr:rowOff>0</xdr:rowOff>
    </xdr:from>
    <xdr:to>
      <xdr:col>2</xdr:col>
      <xdr:colOff>152400</xdr:colOff>
      <xdr:row>173</xdr:row>
      <xdr:rowOff>152400</xdr:rowOff>
    </xdr:to>
    <xdr:pic>
      <xdr:nvPicPr>
        <xdr:cNvPr id="3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2</xdr:col>
      <xdr:colOff>152400</xdr:colOff>
      <xdr:row>198</xdr:row>
      <xdr:rowOff>152400</xdr:rowOff>
    </xdr:to>
    <xdr:pic>
      <xdr:nvPicPr>
        <xdr:cNvPr id="3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152400</xdr:colOff>
      <xdr:row>199</xdr:row>
      <xdr:rowOff>152400</xdr:rowOff>
    </xdr:to>
    <xdr:pic>
      <xdr:nvPicPr>
        <xdr:cNvPr id="3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223</xdr:row>
      <xdr:rowOff>0</xdr:rowOff>
    </xdr:from>
    <xdr:to>
      <xdr:col>2</xdr:col>
      <xdr:colOff>152400</xdr:colOff>
      <xdr:row>228</xdr:row>
      <xdr:rowOff>152400</xdr:rowOff>
    </xdr:to>
    <xdr:pic>
      <xdr:nvPicPr>
        <xdr:cNvPr id="3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210</xdr:row>
      <xdr:rowOff>0</xdr:rowOff>
    </xdr:from>
    <xdr:to>
      <xdr:col>2</xdr:col>
      <xdr:colOff>152400</xdr:colOff>
      <xdr:row>215</xdr:row>
      <xdr:rowOff>152400</xdr:rowOff>
    </xdr:to>
    <xdr:pic>
      <xdr:nvPicPr>
        <xdr:cNvPr id="3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200</xdr:row>
      <xdr:rowOff>0</xdr:rowOff>
    </xdr:from>
    <xdr:to>
      <xdr:col>2</xdr:col>
      <xdr:colOff>152400</xdr:colOff>
      <xdr:row>205</xdr:row>
      <xdr:rowOff>152400</xdr:rowOff>
    </xdr:to>
    <xdr:pic>
      <xdr:nvPicPr>
        <xdr:cNvPr id="3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2</xdr:col>
      <xdr:colOff>152400</xdr:colOff>
      <xdr:row>206</xdr:row>
      <xdr:rowOff>152400</xdr:rowOff>
    </xdr:to>
    <xdr:pic>
      <xdr:nvPicPr>
        <xdr:cNvPr id="3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186</xdr:row>
      <xdr:rowOff>0</xdr:rowOff>
    </xdr:from>
    <xdr:to>
      <xdr:col>2</xdr:col>
      <xdr:colOff>152400</xdr:colOff>
      <xdr:row>191</xdr:row>
      <xdr:rowOff>152400</xdr:rowOff>
    </xdr:to>
    <xdr:pic>
      <xdr:nvPicPr>
        <xdr:cNvPr id="3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2</xdr:col>
      <xdr:colOff>152400</xdr:colOff>
      <xdr:row>198</xdr:row>
      <xdr:rowOff>152400</xdr:rowOff>
    </xdr:to>
    <xdr:pic>
      <xdr:nvPicPr>
        <xdr:cNvPr id="3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228</xdr:row>
      <xdr:rowOff>0</xdr:rowOff>
    </xdr:from>
    <xdr:to>
      <xdr:col>2</xdr:col>
      <xdr:colOff>152400</xdr:colOff>
      <xdr:row>233</xdr:row>
      <xdr:rowOff>152400</xdr:rowOff>
    </xdr:to>
    <xdr:pic>
      <xdr:nvPicPr>
        <xdr:cNvPr id="3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283</xdr:row>
      <xdr:rowOff>152400</xdr:rowOff>
    </xdr:to>
    <xdr:pic>
      <xdr:nvPicPr>
        <xdr:cNvPr id="3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152400</xdr:colOff>
      <xdr:row>264</xdr:row>
      <xdr:rowOff>152400</xdr:rowOff>
    </xdr:to>
    <xdr:pic>
      <xdr:nvPicPr>
        <xdr:cNvPr id="3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252</xdr:row>
      <xdr:rowOff>0</xdr:rowOff>
    </xdr:from>
    <xdr:to>
      <xdr:col>2</xdr:col>
      <xdr:colOff>152400</xdr:colOff>
      <xdr:row>257</xdr:row>
      <xdr:rowOff>152400</xdr:rowOff>
    </xdr:to>
    <xdr:pic>
      <xdr:nvPicPr>
        <xdr:cNvPr id="3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2</xdr:col>
      <xdr:colOff>152400</xdr:colOff>
      <xdr:row>275</xdr:row>
      <xdr:rowOff>152400</xdr:rowOff>
    </xdr:to>
    <xdr:pic>
      <xdr:nvPicPr>
        <xdr:cNvPr id="3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276</xdr:row>
      <xdr:rowOff>152400</xdr:rowOff>
    </xdr:to>
    <xdr:pic>
      <xdr:nvPicPr>
        <xdr:cNvPr id="3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152400</xdr:colOff>
      <xdr:row>262</xdr:row>
      <xdr:rowOff>152400</xdr:rowOff>
    </xdr:to>
    <xdr:pic>
      <xdr:nvPicPr>
        <xdr:cNvPr id="3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288</xdr:row>
      <xdr:rowOff>152400</xdr:rowOff>
    </xdr:to>
    <xdr:pic>
      <xdr:nvPicPr>
        <xdr:cNvPr id="3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284</xdr:row>
      <xdr:rowOff>0</xdr:rowOff>
    </xdr:from>
    <xdr:to>
      <xdr:col>2</xdr:col>
      <xdr:colOff>152400</xdr:colOff>
      <xdr:row>289</xdr:row>
      <xdr:rowOff>152400</xdr:rowOff>
    </xdr:to>
    <xdr:pic>
      <xdr:nvPicPr>
        <xdr:cNvPr id="3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289</xdr:row>
      <xdr:rowOff>0</xdr:rowOff>
    </xdr:from>
    <xdr:to>
      <xdr:col>2</xdr:col>
      <xdr:colOff>152400</xdr:colOff>
      <xdr:row>294</xdr:row>
      <xdr:rowOff>152400</xdr:rowOff>
    </xdr:to>
    <xdr:pic>
      <xdr:nvPicPr>
        <xdr:cNvPr id="3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290</xdr:row>
      <xdr:rowOff>0</xdr:rowOff>
    </xdr:from>
    <xdr:to>
      <xdr:col>2</xdr:col>
      <xdr:colOff>152400</xdr:colOff>
      <xdr:row>295</xdr:row>
      <xdr:rowOff>152400</xdr:rowOff>
    </xdr:to>
    <xdr:pic>
      <xdr:nvPicPr>
        <xdr:cNvPr id="3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282</xdr:row>
      <xdr:rowOff>0</xdr:rowOff>
    </xdr:from>
    <xdr:to>
      <xdr:col>2</xdr:col>
      <xdr:colOff>152400</xdr:colOff>
      <xdr:row>287</xdr:row>
      <xdr:rowOff>152400</xdr:rowOff>
    </xdr:to>
    <xdr:pic>
      <xdr:nvPicPr>
        <xdr:cNvPr id="3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291</xdr:row>
      <xdr:rowOff>0</xdr:rowOff>
    </xdr:from>
    <xdr:to>
      <xdr:col>2</xdr:col>
      <xdr:colOff>152400</xdr:colOff>
      <xdr:row>296</xdr:row>
      <xdr:rowOff>152400</xdr:rowOff>
    </xdr:to>
    <xdr:pic>
      <xdr:nvPicPr>
        <xdr:cNvPr id="3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0</xdr:rowOff>
    </xdr:from>
    <xdr:to>
      <xdr:col>2</xdr:col>
      <xdr:colOff>152400</xdr:colOff>
      <xdr:row>297</xdr:row>
      <xdr:rowOff>152400</xdr:rowOff>
    </xdr:to>
    <xdr:pic>
      <xdr:nvPicPr>
        <xdr:cNvPr id="3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278</xdr:row>
      <xdr:rowOff>0</xdr:rowOff>
    </xdr:from>
    <xdr:to>
      <xdr:col>2</xdr:col>
      <xdr:colOff>152400</xdr:colOff>
      <xdr:row>283</xdr:row>
      <xdr:rowOff>152400</xdr:rowOff>
    </xdr:to>
    <xdr:pic>
      <xdr:nvPicPr>
        <xdr:cNvPr id="3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296</xdr:row>
      <xdr:rowOff>0</xdr:rowOff>
    </xdr:from>
    <xdr:to>
      <xdr:col>2</xdr:col>
      <xdr:colOff>152400</xdr:colOff>
      <xdr:row>301</xdr:row>
      <xdr:rowOff>152400</xdr:rowOff>
    </xdr:to>
    <xdr:pic>
      <xdr:nvPicPr>
        <xdr:cNvPr id="3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290</xdr:row>
      <xdr:rowOff>0</xdr:rowOff>
    </xdr:from>
    <xdr:to>
      <xdr:col>2</xdr:col>
      <xdr:colOff>152400</xdr:colOff>
      <xdr:row>295</xdr:row>
      <xdr:rowOff>152400</xdr:rowOff>
    </xdr:to>
    <xdr:pic>
      <xdr:nvPicPr>
        <xdr:cNvPr id="3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250</xdr:row>
      <xdr:rowOff>0</xdr:rowOff>
    </xdr:from>
    <xdr:to>
      <xdr:col>2</xdr:col>
      <xdr:colOff>152400</xdr:colOff>
      <xdr:row>255</xdr:row>
      <xdr:rowOff>152400</xdr:rowOff>
    </xdr:to>
    <xdr:pic>
      <xdr:nvPicPr>
        <xdr:cNvPr id="3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152400</xdr:colOff>
      <xdr:row>280</xdr:row>
      <xdr:rowOff>152400</xdr:rowOff>
    </xdr:to>
    <xdr:pic>
      <xdr:nvPicPr>
        <xdr:cNvPr id="3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276</xdr:row>
      <xdr:rowOff>0</xdr:rowOff>
    </xdr:from>
    <xdr:to>
      <xdr:col>2</xdr:col>
      <xdr:colOff>152400</xdr:colOff>
      <xdr:row>281</xdr:row>
      <xdr:rowOff>152400</xdr:rowOff>
    </xdr:to>
    <xdr:pic>
      <xdr:nvPicPr>
        <xdr:cNvPr id="3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152400</xdr:colOff>
      <xdr:row>310</xdr:row>
      <xdr:rowOff>152400</xdr:rowOff>
    </xdr:to>
    <xdr:pic>
      <xdr:nvPicPr>
        <xdr:cNvPr id="3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292</xdr:row>
      <xdr:rowOff>0</xdr:rowOff>
    </xdr:from>
    <xdr:to>
      <xdr:col>2</xdr:col>
      <xdr:colOff>152400</xdr:colOff>
      <xdr:row>297</xdr:row>
      <xdr:rowOff>152400</xdr:rowOff>
    </xdr:to>
    <xdr:pic>
      <xdr:nvPicPr>
        <xdr:cNvPr id="3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282</xdr:row>
      <xdr:rowOff>0</xdr:rowOff>
    </xdr:from>
    <xdr:to>
      <xdr:col>2</xdr:col>
      <xdr:colOff>152400</xdr:colOff>
      <xdr:row>287</xdr:row>
      <xdr:rowOff>152400</xdr:rowOff>
    </xdr:to>
    <xdr:pic>
      <xdr:nvPicPr>
        <xdr:cNvPr id="3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283</xdr:row>
      <xdr:rowOff>0</xdr:rowOff>
    </xdr:from>
    <xdr:to>
      <xdr:col>2</xdr:col>
      <xdr:colOff>152400</xdr:colOff>
      <xdr:row>288</xdr:row>
      <xdr:rowOff>152400</xdr:rowOff>
    </xdr:to>
    <xdr:pic>
      <xdr:nvPicPr>
        <xdr:cNvPr id="3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268</xdr:row>
      <xdr:rowOff>0</xdr:rowOff>
    </xdr:from>
    <xdr:to>
      <xdr:col>2</xdr:col>
      <xdr:colOff>152400</xdr:colOff>
      <xdr:row>273</xdr:row>
      <xdr:rowOff>152400</xdr:rowOff>
    </xdr:to>
    <xdr:pic>
      <xdr:nvPicPr>
        <xdr:cNvPr id="3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275</xdr:row>
      <xdr:rowOff>0</xdr:rowOff>
    </xdr:from>
    <xdr:to>
      <xdr:col>2</xdr:col>
      <xdr:colOff>152400</xdr:colOff>
      <xdr:row>280</xdr:row>
      <xdr:rowOff>152400</xdr:rowOff>
    </xdr:to>
    <xdr:pic>
      <xdr:nvPicPr>
        <xdr:cNvPr id="3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310</xdr:row>
      <xdr:rowOff>0</xdr:rowOff>
    </xdr:from>
    <xdr:to>
      <xdr:col>2</xdr:col>
      <xdr:colOff>152400</xdr:colOff>
      <xdr:row>315</xdr:row>
      <xdr:rowOff>152400</xdr:rowOff>
    </xdr:to>
    <xdr:pic>
      <xdr:nvPicPr>
        <xdr:cNvPr id="3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358</xdr:row>
      <xdr:rowOff>0</xdr:rowOff>
    </xdr:from>
    <xdr:to>
      <xdr:col>2</xdr:col>
      <xdr:colOff>152400</xdr:colOff>
      <xdr:row>363</xdr:row>
      <xdr:rowOff>152400</xdr:rowOff>
    </xdr:to>
    <xdr:pic>
      <xdr:nvPicPr>
        <xdr:cNvPr id="3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339</xdr:row>
      <xdr:rowOff>0</xdr:rowOff>
    </xdr:from>
    <xdr:to>
      <xdr:col>2</xdr:col>
      <xdr:colOff>152400</xdr:colOff>
      <xdr:row>344</xdr:row>
      <xdr:rowOff>152400</xdr:rowOff>
    </xdr:to>
    <xdr:pic>
      <xdr:nvPicPr>
        <xdr:cNvPr id="3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332</xdr:row>
      <xdr:rowOff>0</xdr:rowOff>
    </xdr:from>
    <xdr:to>
      <xdr:col>2</xdr:col>
      <xdr:colOff>152400</xdr:colOff>
      <xdr:row>337</xdr:row>
      <xdr:rowOff>152400</xdr:rowOff>
    </xdr:to>
    <xdr:pic>
      <xdr:nvPicPr>
        <xdr:cNvPr id="3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350</xdr:row>
      <xdr:rowOff>0</xdr:rowOff>
    </xdr:from>
    <xdr:to>
      <xdr:col>2</xdr:col>
      <xdr:colOff>152400</xdr:colOff>
      <xdr:row>355</xdr:row>
      <xdr:rowOff>152400</xdr:rowOff>
    </xdr:to>
    <xdr:pic>
      <xdr:nvPicPr>
        <xdr:cNvPr id="3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351</xdr:row>
      <xdr:rowOff>0</xdr:rowOff>
    </xdr:from>
    <xdr:to>
      <xdr:col>2</xdr:col>
      <xdr:colOff>152400</xdr:colOff>
      <xdr:row>356</xdr:row>
      <xdr:rowOff>152400</xdr:rowOff>
    </xdr:to>
    <xdr:pic>
      <xdr:nvPicPr>
        <xdr:cNvPr id="3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337</xdr:row>
      <xdr:rowOff>0</xdr:rowOff>
    </xdr:from>
    <xdr:to>
      <xdr:col>2</xdr:col>
      <xdr:colOff>152400</xdr:colOff>
      <xdr:row>342</xdr:row>
      <xdr:rowOff>152400</xdr:rowOff>
    </xdr:to>
    <xdr:pic>
      <xdr:nvPicPr>
        <xdr:cNvPr id="3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363</xdr:row>
      <xdr:rowOff>0</xdr:rowOff>
    </xdr:from>
    <xdr:to>
      <xdr:col>2</xdr:col>
      <xdr:colOff>152400</xdr:colOff>
      <xdr:row>368</xdr:row>
      <xdr:rowOff>152400</xdr:rowOff>
    </xdr:to>
    <xdr:pic>
      <xdr:nvPicPr>
        <xdr:cNvPr id="3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364</xdr:row>
      <xdr:rowOff>0</xdr:rowOff>
    </xdr:from>
    <xdr:to>
      <xdr:col>2</xdr:col>
      <xdr:colOff>152400</xdr:colOff>
      <xdr:row>369</xdr:row>
      <xdr:rowOff>152400</xdr:rowOff>
    </xdr:to>
    <xdr:pic>
      <xdr:nvPicPr>
        <xdr:cNvPr id="3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369</xdr:row>
      <xdr:rowOff>0</xdr:rowOff>
    </xdr:from>
    <xdr:to>
      <xdr:col>2</xdr:col>
      <xdr:colOff>152400</xdr:colOff>
      <xdr:row>374</xdr:row>
      <xdr:rowOff>152400</xdr:rowOff>
    </xdr:to>
    <xdr:pic>
      <xdr:nvPicPr>
        <xdr:cNvPr id="3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375</xdr:row>
      <xdr:rowOff>152400</xdr:rowOff>
    </xdr:to>
    <xdr:pic>
      <xdr:nvPicPr>
        <xdr:cNvPr id="3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362</xdr:row>
      <xdr:rowOff>0</xdr:rowOff>
    </xdr:from>
    <xdr:to>
      <xdr:col>2</xdr:col>
      <xdr:colOff>152400</xdr:colOff>
      <xdr:row>367</xdr:row>
      <xdr:rowOff>152400</xdr:rowOff>
    </xdr:to>
    <xdr:pic>
      <xdr:nvPicPr>
        <xdr:cNvPr id="3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371</xdr:row>
      <xdr:rowOff>0</xdr:rowOff>
    </xdr:from>
    <xdr:to>
      <xdr:col>2</xdr:col>
      <xdr:colOff>152400</xdr:colOff>
      <xdr:row>376</xdr:row>
      <xdr:rowOff>152400</xdr:rowOff>
    </xdr:to>
    <xdr:pic>
      <xdr:nvPicPr>
        <xdr:cNvPr id="3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372</xdr:row>
      <xdr:rowOff>0</xdr:rowOff>
    </xdr:from>
    <xdr:to>
      <xdr:col>2</xdr:col>
      <xdr:colOff>152400</xdr:colOff>
      <xdr:row>377</xdr:row>
      <xdr:rowOff>152400</xdr:rowOff>
    </xdr:to>
    <xdr:pic>
      <xdr:nvPicPr>
        <xdr:cNvPr id="3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358</xdr:row>
      <xdr:rowOff>0</xdr:rowOff>
    </xdr:from>
    <xdr:to>
      <xdr:col>2</xdr:col>
      <xdr:colOff>152400</xdr:colOff>
      <xdr:row>363</xdr:row>
      <xdr:rowOff>152400</xdr:rowOff>
    </xdr:to>
    <xdr:pic>
      <xdr:nvPicPr>
        <xdr:cNvPr id="3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376</xdr:row>
      <xdr:rowOff>0</xdr:rowOff>
    </xdr:from>
    <xdr:to>
      <xdr:col>2</xdr:col>
      <xdr:colOff>152400</xdr:colOff>
      <xdr:row>381</xdr:row>
      <xdr:rowOff>152400</xdr:rowOff>
    </xdr:to>
    <xdr:pic>
      <xdr:nvPicPr>
        <xdr:cNvPr id="3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375</xdr:row>
      <xdr:rowOff>152400</xdr:rowOff>
    </xdr:to>
    <xdr:pic>
      <xdr:nvPicPr>
        <xdr:cNvPr id="3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330</xdr:row>
      <xdr:rowOff>0</xdr:rowOff>
    </xdr:from>
    <xdr:to>
      <xdr:col>2</xdr:col>
      <xdr:colOff>152400</xdr:colOff>
      <xdr:row>335</xdr:row>
      <xdr:rowOff>152400</xdr:rowOff>
    </xdr:to>
    <xdr:pic>
      <xdr:nvPicPr>
        <xdr:cNvPr id="3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360</xdr:row>
      <xdr:rowOff>152400</xdr:rowOff>
    </xdr:to>
    <xdr:pic>
      <xdr:nvPicPr>
        <xdr:cNvPr id="3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356</xdr:row>
      <xdr:rowOff>0</xdr:rowOff>
    </xdr:from>
    <xdr:to>
      <xdr:col>2</xdr:col>
      <xdr:colOff>152400</xdr:colOff>
      <xdr:row>361</xdr:row>
      <xdr:rowOff>152400</xdr:rowOff>
    </xdr:to>
    <xdr:pic>
      <xdr:nvPicPr>
        <xdr:cNvPr id="3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385</xdr:row>
      <xdr:rowOff>0</xdr:rowOff>
    </xdr:from>
    <xdr:to>
      <xdr:col>2</xdr:col>
      <xdr:colOff>152400</xdr:colOff>
      <xdr:row>390</xdr:row>
      <xdr:rowOff>152400</xdr:rowOff>
    </xdr:to>
    <xdr:pic>
      <xdr:nvPicPr>
        <xdr:cNvPr id="3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372</xdr:row>
      <xdr:rowOff>0</xdr:rowOff>
    </xdr:from>
    <xdr:to>
      <xdr:col>2</xdr:col>
      <xdr:colOff>152400</xdr:colOff>
      <xdr:row>377</xdr:row>
      <xdr:rowOff>152400</xdr:rowOff>
    </xdr:to>
    <xdr:pic>
      <xdr:nvPicPr>
        <xdr:cNvPr id="3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362</xdr:row>
      <xdr:rowOff>0</xdr:rowOff>
    </xdr:from>
    <xdr:to>
      <xdr:col>2</xdr:col>
      <xdr:colOff>152400</xdr:colOff>
      <xdr:row>367</xdr:row>
      <xdr:rowOff>152400</xdr:rowOff>
    </xdr:to>
    <xdr:pic>
      <xdr:nvPicPr>
        <xdr:cNvPr id="3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363</xdr:row>
      <xdr:rowOff>0</xdr:rowOff>
    </xdr:from>
    <xdr:to>
      <xdr:col>2</xdr:col>
      <xdr:colOff>152400</xdr:colOff>
      <xdr:row>368</xdr:row>
      <xdr:rowOff>152400</xdr:rowOff>
    </xdr:to>
    <xdr:pic>
      <xdr:nvPicPr>
        <xdr:cNvPr id="3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348</xdr:row>
      <xdr:rowOff>0</xdr:rowOff>
    </xdr:from>
    <xdr:to>
      <xdr:col>2</xdr:col>
      <xdr:colOff>152400</xdr:colOff>
      <xdr:row>353</xdr:row>
      <xdr:rowOff>152400</xdr:rowOff>
    </xdr:to>
    <xdr:pic>
      <xdr:nvPicPr>
        <xdr:cNvPr id="3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355</xdr:row>
      <xdr:rowOff>0</xdr:rowOff>
    </xdr:from>
    <xdr:to>
      <xdr:col>2</xdr:col>
      <xdr:colOff>152400</xdr:colOff>
      <xdr:row>360</xdr:row>
      <xdr:rowOff>152400</xdr:rowOff>
    </xdr:to>
    <xdr:pic>
      <xdr:nvPicPr>
        <xdr:cNvPr id="3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390</xdr:row>
      <xdr:rowOff>0</xdr:rowOff>
    </xdr:from>
    <xdr:to>
      <xdr:col>2</xdr:col>
      <xdr:colOff>152400</xdr:colOff>
      <xdr:row>395</xdr:row>
      <xdr:rowOff>152400</xdr:rowOff>
    </xdr:to>
    <xdr:pic>
      <xdr:nvPicPr>
        <xdr:cNvPr id="3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481</xdr:row>
      <xdr:rowOff>0</xdr:rowOff>
    </xdr:from>
    <xdr:to>
      <xdr:col>2</xdr:col>
      <xdr:colOff>152400</xdr:colOff>
      <xdr:row>486</xdr:row>
      <xdr:rowOff>152400</xdr:rowOff>
    </xdr:to>
    <xdr:pic>
      <xdr:nvPicPr>
        <xdr:cNvPr id="3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467</xdr:row>
      <xdr:rowOff>152400</xdr:rowOff>
    </xdr:to>
    <xdr:pic>
      <xdr:nvPicPr>
        <xdr:cNvPr id="3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455</xdr:row>
      <xdr:rowOff>0</xdr:rowOff>
    </xdr:from>
    <xdr:to>
      <xdr:col>2</xdr:col>
      <xdr:colOff>152400</xdr:colOff>
      <xdr:row>460</xdr:row>
      <xdr:rowOff>152400</xdr:rowOff>
    </xdr:to>
    <xdr:pic>
      <xdr:nvPicPr>
        <xdr:cNvPr id="3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473</xdr:row>
      <xdr:rowOff>0</xdr:rowOff>
    </xdr:from>
    <xdr:to>
      <xdr:col>2</xdr:col>
      <xdr:colOff>152400</xdr:colOff>
      <xdr:row>478</xdr:row>
      <xdr:rowOff>152400</xdr:rowOff>
    </xdr:to>
    <xdr:pic>
      <xdr:nvPicPr>
        <xdr:cNvPr id="3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474</xdr:row>
      <xdr:rowOff>0</xdr:rowOff>
    </xdr:from>
    <xdr:to>
      <xdr:col>2</xdr:col>
      <xdr:colOff>152400</xdr:colOff>
      <xdr:row>479</xdr:row>
      <xdr:rowOff>152400</xdr:rowOff>
    </xdr:to>
    <xdr:pic>
      <xdr:nvPicPr>
        <xdr:cNvPr id="3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460</xdr:row>
      <xdr:rowOff>0</xdr:rowOff>
    </xdr:from>
    <xdr:to>
      <xdr:col>2</xdr:col>
      <xdr:colOff>152400</xdr:colOff>
      <xdr:row>465</xdr:row>
      <xdr:rowOff>152400</xdr:rowOff>
    </xdr:to>
    <xdr:pic>
      <xdr:nvPicPr>
        <xdr:cNvPr id="3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486</xdr:row>
      <xdr:rowOff>0</xdr:rowOff>
    </xdr:from>
    <xdr:to>
      <xdr:col>2</xdr:col>
      <xdr:colOff>152400</xdr:colOff>
      <xdr:row>491</xdr:row>
      <xdr:rowOff>152400</xdr:rowOff>
    </xdr:to>
    <xdr:pic>
      <xdr:nvPicPr>
        <xdr:cNvPr id="3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487</xdr:row>
      <xdr:rowOff>0</xdr:rowOff>
    </xdr:from>
    <xdr:to>
      <xdr:col>2</xdr:col>
      <xdr:colOff>152400</xdr:colOff>
      <xdr:row>492</xdr:row>
      <xdr:rowOff>152400</xdr:rowOff>
    </xdr:to>
    <xdr:pic>
      <xdr:nvPicPr>
        <xdr:cNvPr id="3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492</xdr:row>
      <xdr:rowOff>0</xdr:rowOff>
    </xdr:from>
    <xdr:to>
      <xdr:col>2</xdr:col>
      <xdr:colOff>152400</xdr:colOff>
      <xdr:row>497</xdr:row>
      <xdr:rowOff>152400</xdr:rowOff>
    </xdr:to>
    <xdr:pic>
      <xdr:nvPicPr>
        <xdr:cNvPr id="3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493</xdr:row>
      <xdr:rowOff>0</xdr:rowOff>
    </xdr:from>
    <xdr:to>
      <xdr:col>2</xdr:col>
      <xdr:colOff>152400</xdr:colOff>
      <xdr:row>498</xdr:row>
      <xdr:rowOff>152400</xdr:rowOff>
    </xdr:to>
    <xdr:pic>
      <xdr:nvPicPr>
        <xdr:cNvPr id="3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485</xdr:row>
      <xdr:rowOff>0</xdr:rowOff>
    </xdr:from>
    <xdr:to>
      <xdr:col>2</xdr:col>
      <xdr:colOff>152400</xdr:colOff>
      <xdr:row>490</xdr:row>
      <xdr:rowOff>152400</xdr:rowOff>
    </xdr:to>
    <xdr:pic>
      <xdr:nvPicPr>
        <xdr:cNvPr id="3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494</xdr:row>
      <xdr:rowOff>0</xdr:rowOff>
    </xdr:from>
    <xdr:to>
      <xdr:col>2</xdr:col>
      <xdr:colOff>152400</xdr:colOff>
      <xdr:row>499</xdr:row>
      <xdr:rowOff>152400</xdr:rowOff>
    </xdr:to>
    <xdr:pic>
      <xdr:nvPicPr>
        <xdr:cNvPr id="3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495</xdr:row>
      <xdr:rowOff>0</xdr:rowOff>
    </xdr:from>
    <xdr:to>
      <xdr:col>2</xdr:col>
      <xdr:colOff>152400</xdr:colOff>
      <xdr:row>500</xdr:row>
      <xdr:rowOff>152400</xdr:rowOff>
    </xdr:to>
    <xdr:pic>
      <xdr:nvPicPr>
        <xdr:cNvPr id="3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481</xdr:row>
      <xdr:rowOff>0</xdr:rowOff>
    </xdr:from>
    <xdr:to>
      <xdr:col>2</xdr:col>
      <xdr:colOff>152400</xdr:colOff>
      <xdr:row>486</xdr:row>
      <xdr:rowOff>152400</xdr:rowOff>
    </xdr:to>
    <xdr:pic>
      <xdr:nvPicPr>
        <xdr:cNvPr id="3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499</xdr:row>
      <xdr:rowOff>0</xdr:rowOff>
    </xdr:from>
    <xdr:to>
      <xdr:col>2</xdr:col>
      <xdr:colOff>152400</xdr:colOff>
      <xdr:row>504</xdr:row>
      <xdr:rowOff>152400</xdr:rowOff>
    </xdr:to>
    <xdr:pic>
      <xdr:nvPicPr>
        <xdr:cNvPr id="3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493</xdr:row>
      <xdr:rowOff>0</xdr:rowOff>
    </xdr:from>
    <xdr:to>
      <xdr:col>2</xdr:col>
      <xdr:colOff>152400</xdr:colOff>
      <xdr:row>498</xdr:row>
      <xdr:rowOff>152400</xdr:rowOff>
    </xdr:to>
    <xdr:pic>
      <xdr:nvPicPr>
        <xdr:cNvPr id="3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453</xdr:row>
      <xdr:rowOff>0</xdr:rowOff>
    </xdr:from>
    <xdr:to>
      <xdr:col>2</xdr:col>
      <xdr:colOff>152400</xdr:colOff>
      <xdr:row>458</xdr:row>
      <xdr:rowOff>152400</xdr:rowOff>
    </xdr:to>
    <xdr:pic>
      <xdr:nvPicPr>
        <xdr:cNvPr id="3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152400</xdr:colOff>
      <xdr:row>483</xdr:row>
      <xdr:rowOff>152400</xdr:rowOff>
    </xdr:to>
    <xdr:pic>
      <xdr:nvPicPr>
        <xdr:cNvPr id="3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479</xdr:row>
      <xdr:rowOff>0</xdr:rowOff>
    </xdr:from>
    <xdr:to>
      <xdr:col>2</xdr:col>
      <xdr:colOff>152400</xdr:colOff>
      <xdr:row>484</xdr:row>
      <xdr:rowOff>152400</xdr:rowOff>
    </xdr:to>
    <xdr:pic>
      <xdr:nvPicPr>
        <xdr:cNvPr id="3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508</xdr:row>
      <xdr:rowOff>0</xdr:rowOff>
    </xdr:from>
    <xdr:to>
      <xdr:col>2</xdr:col>
      <xdr:colOff>152400</xdr:colOff>
      <xdr:row>513</xdr:row>
      <xdr:rowOff>152400</xdr:rowOff>
    </xdr:to>
    <xdr:pic>
      <xdr:nvPicPr>
        <xdr:cNvPr id="3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495</xdr:row>
      <xdr:rowOff>0</xdr:rowOff>
    </xdr:from>
    <xdr:to>
      <xdr:col>2</xdr:col>
      <xdr:colOff>152400</xdr:colOff>
      <xdr:row>500</xdr:row>
      <xdr:rowOff>152400</xdr:rowOff>
    </xdr:to>
    <xdr:pic>
      <xdr:nvPicPr>
        <xdr:cNvPr id="3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485</xdr:row>
      <xdr:rowOff>0</xdr:rowOff>
    </xdr:from>
    <xdr:to>
      <xdr:col>2</xdr:col>
      <xdr:colOff>152400</xdr:colOff>
      <xdr:row>490</xdr:row>
      <xdr:rowOff>152400</xdr:rowOff>
    </xdr:to>
    <xdr:pic>
      <xdr:nvPicPr>
        <xdr:cNvPr id="3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486</xdr:row>
      <xdr:rowOff>0</xdr:rowOff>
    </xdr:from>
    <xdr:to>
      <xdr:col>2</xdr:col>
      <xdr:colOff>152400</xdr:colOff>
      <xdr:row>491</xdr:row>
      <xdr:rowOff>152400</xdr:rowOff>
    </xdr:to>
    <xdr:pic>
      <xdr:nvPicPr>
        <xdr:cNvPr id="3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471</xdr:row>
      <xdr:rowOff>0</xdr:rowOff>
    </xdr:from>
    <xdr:to>
      <xdr:col>2</xdr:col>
      <xdr:colOff>152400</xdr:colOff>
      <xdr:row>476</xdr:row>
      <xdr:rowOff>152400</xdr:rowOff>
    </xdr:to>
    <xdr:pic>
      <xdr:nvPicPr>
        <xdr:cNvPr id="3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478</xdr:row>
      <xdr:rowOff>0</xdr:rowOff>
    </xdr:from>
    <xdr:to>
      <xdr:col>2</xdr:col>
      <xdr:colOff>152400</xdr:colOff>
      <xdr:row>483</xdr:row>
      <xdr:rowOff>152400</xdr:rowOff>
    </xdr:to>
    <xdr:pic>
      <xdr:nvPicPr>
        <xdr:cNvPr id="3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513</xdr:row>
      <xdr:rowOff>0</xdr:rowOff>
    </xdr:from>
    <xdr:to>
      <xdr:col>2</xdr:col>
      <xdr:colOff>152400</xdr:colOff>
      <xdr:row>518</xdr:row>
      <xdr:rowOff>152400</xdr:rowOff>
    </xdr:to>
    <xdr:pic>
      <xdr:nvPicPr>
        <xdr:cNvPr id="3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3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3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4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103717</xdr:rowOff>
    </xdr:to>
    <xdr:pic>
      <xdr:nvPicPr>
        <xdr:cNvPr id="4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103717</xdr:rowOff>
    </xdr:to>
    <xdr:pic>
      <xdr:nvPicPr>
        <xdr:cNvPr id="4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103717</xdr:rowOff>
    </xdr:to>
    <xdr:pic>
      <xdr:nvPicPr>
        <xdr:cNvPr id="4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103717</xdr:rowOff>
    </xdr:to>
    <xdr:pic>
      <xdr:nvPicPr>
        <xdr:cNvPr id="4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103717</xdr:rowOff>
    </xdr:to>
    <xdr:pic>
      <xdr:nvPicPr>
        <xdr:cNvPr id="4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103717</xdr:rowOff>
    </xdr:to>
    <xdr:pic>
      <xdr:nvPicPr>
        <xdr:cNvPr id="4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103717</xdr:rowOff>
    </xdr:to>
    <xdr:pic>
      <xdr:nvPicPr>
        <xdr:cNvPr id="4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152400</xdr:colOff>
      <xdr:row>209</xdr:row>
      <xdr:rowOff>152400</xdr:rowOff>
    </xdr:to>
    <xdr:pic>
      <xdr:nvPicPr>
        <xdr:cNvPr id="4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206</xdr:row>
      <xdr:rowOff>0</xdr:rowOff>
    </xdr:from>
    <xdr:to>
      <xdr:col>2</xdr:col>
      <xdr:colOff>152400</xdr:colOff>
      <xdr:row>210</xdr:row>
      <xdr:rowOff>152400</xdr:rowOff>
    </xdr:to>
    <xdr:pic>
      <xdr:nvPicPr>
        <xdr:cNvPr id="4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152400</xdr:colOff>
      <xdr:row>86</xdr:row>
      <xdr:rowOff>152400</xdr:rowOff>
    </xdr:to>
    <xdr:pic>
      <xdr:nvPicPr>
        <xdr:cNvPr id="4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152400</xdr:colOff>
      <xdr:row>196</xdr:row>
      <xdr:rowOff>152400</xdr:rowOff>
    </xdr:to>
    <xdr:pic>
      <xdr:nvPicPr>
        <xdr:cNvPr id="4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152400</xdr:colOff>
      <xdr:row>159</xdr:row>
      <xdr:rowOff>0</xdr:rowOff>
    </xdr:to>
    <xdr:pic>
      <xdr:nvPicPr>
        <xdr:cNvPr id="4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103717</xdr:rowOff>
    </xdr:to>
    <xdr:pic>
      <xdr:nvPicPr>
        <xdr:cNvPr id="4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04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151342</xdr:rowOff>
    </xdr:to>
    <xdr:pic>
      <xdr:nvPicPr>
        <xdr:cNvPr id="4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151342</xdr:rowOff>
    </xdr:to>
    <xdr:pic>
      <xdr:nvPicPr>
        <xdr:cNvPr id="4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151342</xdr:rowOff>
    </xdr:to>
    <xdr:pic>
      <xdr:nvPicPr>
        <xdr:cNvPr id="4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151342</xdr:rowOff>
    </xdr:to>
    <xdr:pic>
      <xdr:nvPicPr>
        <xdr:cNvPr id="4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151342</xdr:rowOff>
    </xdr:to>
    <xdr:pic>
      <xdr:nvPicPr>
        <xdr:cNvPr id="4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574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4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4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4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4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4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4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77657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30828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943</xdr:row>
      <xdr:rowOff>141817</xdr:rowOff>
    </xdr:to>
    <xdr:pic>
      <xdr:nvPicPr>
        <xdr:cNvPr id="5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942</xdr:row>
      <xdr:rowOff>141817</xdr:rowOff>
    </xdr:to>
    <xdr:pic>
      <xdr:nvPicPr>
        <xdr:cNvPr id="5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941</xdr:row>
      <xdr:rowOff>141817</xdr:rowOff>
    </xdr:to>
    <xdr:pic>
      <xdr:nvPicPr>
        <xdr:cNvPr id="5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943</xdr:row>
      <xdr:rowOff>141817</xdr:rowOff>
    </xdr:to>
    <xdr:pic>
      <xdr:nvPicPr>
        <xdr:cNvPr id="5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939</xdr:row>
      <xdr:rowOff>141817</xdr:rowOff>
    </xdr:to>
    <xdr:pic>
      <xdr:nvPicPr>
        <xdr:cNvPr id="5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940</xdr:row>
      <xdr:rowOff>141817</xdr:rowOff>
    </xdr:to>
    <xdr:pic>
      <xdr:nvPicPr>
        <xdr:cNvPr id="5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44129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5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5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5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933</xdr:row>
      <xdr:rowOff>141817</xdr:rowOff>
    </xdr:to>
    <xdr:pic>
      <xdr:nvPicPr>
        <xdr:cNvPr id="5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5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937</xdr:row>
      <xdr:rowOff>141817</xdr:rowOff>
    </xdr:to>
    <xdr:pic>
      <xdr:nvPicPr>
        <xdr:cNvPr id="5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936</xdr:row>
      <xdr:rowOff>141817</xdr:rowOff>
    </xdr:to>
    <xdr:pic>
      <xdr:nvPicPr>
        <xdr:cNvPr id="5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5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935</xdr:row>
      <xdr:rowOff>141817</xdr:rowOff>
    </xdr:to>
    <xdr:pic>
      <xdr:nvPicPr>
        <xdr:cNvPr id="5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934</xdr:row>
      <xdr:rowOff>141817</xdr:rowOff>
    </xdr:to>
    <xdr:pic>
      <xdr:nvPicPr>
        <xdr:cNvPr id="5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103717</xdr:rowOff>
    </xdr:to>
    <xdr:pic>
      <xdr:nvPicPr>
        <xdr:cNvPr id="5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746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932</xdr:row>
      <xdr:rowOff>141817</xdr:rowOff>
    </xdr:to>
    <xdr:pic>
      <xdr:nvPicPr>
        <xdr:cNvPr id="5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931</xdr:row>
      <xdr:rowOff>141817</xdr:rowOff>
    </xdr:to>
    <xdr:pic>
      <xdr:nvPicPr>
        <xdr:cNvPr id="5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31556325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5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152400</xdr:colOff>
      <xdr:row>19</xdr:row>
      <xdr:rowOff>152400</xdr:rowOff>
    </xdr:to>
    <xdr:pic>
      <xdr:nvPicPr>
        <xdr:cNvPr id="5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152400</xdr:colOff>
      <xdr:row>20</xdr:row>
      <xdr:rowOff>152400</xdr:rowOff>
    </xdr:to>
    <xdr:pic>
      <xdr:nvPicPr>
        <xdr:cNvPr id="5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152400</xdr:colOff>
      <xdr:row>21</xdr:row>
      <xdr:rowOff>152400</xdr:rowOff>
    </xdr:to>
    <xdr:pic>
      <xdr:nvPicPr>
        <xdr:cNvPr id="5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152400</xdr:colOff>
      <xdr:row>22</xdr:row>
      <xdr:rowOff>152400</xdr:rowOff>
    </xdr:to>
    <xdr:pic>
      <xdr:nvPicPr>
        <xdr:cNvPr id="5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152400</xdr:colOff>
      <xdr:row>20</xdr:row>
      <xdr:rowOff>152400</xdr:rowOff>
    </xdr:to>
    <xdr:pic>
      <xdr:nvPicPr>
        <xdr:cNvPr id="5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152400</xdr:colOff>
      <xdr:row>22</xdr:row>
      <xdr:rowOff>152400</xdr:rowOff>
    </xdr:to>
    <xdr:pic>
      <xdr:nvPicPr>
        <xdr:cNvPr id="5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152400</xdr:colOff>
      <xdr:row>54</xdr:row>
      <xdr:rowOff>152400</xdr:rowOff>
    </xdr:to>
    <xdr:pic>
      <xdr:nvPicPr>
        <xdr:cNvPr id="5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152400</xdr:colOff>
      <xdr:row>55</xdr:row>
      <xdr:rowOff>152400</xdr:rowOff>
    </xdr:to>
    <xdr:pic>
      <xdr:nvPicPr>
        <xdr:cNvPr id="5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2</xdr:col>
      <xdr:colOff>152400</xdr:colOff>
      <xdr:row>56</xdr:row>
      <xdr:rowOff>152400</xdr:rowOff>
    </xdr:to>
    <xdr:pic>
      <xdr:nvPicPr>
        <xdr:cNvPr id="5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152400</xdr:colOff>
      <xdr:row>57</xdr:row>
      <xdr:rowOff>152400</xdr:rowOff>
    </xdr:to>
    <xdr:pic>
      <xdr:nvPicPr>
        <xdr:cNvPr id="5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2</xdr:col>
      <xdr:colOff>152400</xdr:colOff>
      <xdr:row>55</xdr:row>
      <xdr:rowOff>152400</xdr:rowOff>
    </xdr:to>
    <xdr:pic>
      <xdr:nvPicPr>
        <xdr:cNvPr id="5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152400</xdr:colOff>
      <xdr:row>57</xdr:row>
      <xdr:rowOff>152400</xdr:rowOff>
    </xdr:to>
    <xdr:pic>
      <xdr:nvPicPr>
        <xdr:cNvPr id="5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152400</xdr:colOff>
      <xdr:row>68</xdr:row>
      <xdr:rowOff>152400</xdr:rowOff>
    </xdr:to>
    <xdr:pic>
      <xdr:nvPicPr>
        <xdr:cNvPr id="5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152400</xdr:colOff>
      <xdr:row>69</xdr:row>
      <xdr:rowOff>152400</xdr:rowOff>
    </xdr:to>
    <xdr:pic>
      <xdr:nvPicPr>
        <xdr:cNvPr id="5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2</xdr:col>
      <xdr:colOff>152400</xdr:colOff>
      <xdr:row>70</xdr:row>
      <xdr:rowOff>152400</xdr:rowOff>
    </xdr:to>
    <xdr:pic>
      <xdr:nvPicPr>
        <xdr:cNvPr id="5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152400</xdr:colOff>
      <xdr:row>71</xdr:row>
      <xdr:rowOff>152400</xdr:rowOff>
    </xdr:to>
    <xdr:pic>
      <xdr:nvPicPr>
        <xdr:cNvPr id="5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152400</xdr:colOff>
      <xdr:row>69</xdr:row>
      <xdr:rowOff>152400</xdr:rowOff>
    </xdr:to>
    <xdr:pic>
      <xdr:nvPicPr>
        <xdr:cNvPr id="5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2</xdr:col>
      <xdr:colOff>152400</xdr:colOff>
      <xdr:row>71</xdr:row>
      <xdr:rowOff>152400</xdr:rowOff>
    </xdr:to>
    <xdr:pic>
      <xdr:nvPicPr>
        <xdr:cNvPr id="5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2</xdr:col>
      <xdr:colOff>152400</xdr:colOff>
      <xdr:row>106</xdr:row>
      <xdr:rowOff>152400</xdr:rowOff>
    </xdr:to>
    <xdr:pic>
      <xdr:nvPicPr>
        <xdr:cNvPr id="5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152400</xdr:colOff>
      <xdr:row>107</xdr:row>
      <xdr:rowOff>152400</xdr:rowOff>
    </xdr:to>
    <xdr:pic>
      <xdr:nvPicPr>
        <xdr:cNvPr id="5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152400</xdr:colOff>
      <xdr:row>108</xdr:row>
      <xdr:rowOff>152400</xdr:rowOff>
    </xdr:to>
    <xdr:pic>
      <xdr:nvPicPr>
        <xdr:cNvPr id="5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152400</xdr:colOff>
      <xdr:row>109</xdr:row>
      <xdr:rowOff>152400</xdr:rowOff>
    </xdr:to>
    <xdr:pic>
      <xdr:nvPicPr>
        <xdr:cNvPr id="5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2</xdr:col>
      <xdr:colOff>152400</xdr:colOff>
      <xdr:row>107</xdr:row>
      <xdr:rowOff>152400</xdr:rowOff>
    </xdr:to>
    <xdr:pic>
      <xdr:nvPicPr>
        <xdr:cNvPr id="5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152400</xdr:colOff>
      <xdr:row>109</xdr:row>
      <xdr:rowOff>152400</xdr:rowOff>
    </xdr:to>
    <xdr:pic>
      <xdr:nvPicPr>
        <xdr:cNvPr id="5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115</xdr:row>
      <xdr:rowOff>0</xdr:rowOff>
    </xdr:from>
    <xdr:to>
      <xdr:col>2</xdr:col>
      <xdr:colOff>152400</xdr:colOff>
      <xdr:row>115</xdr:row>
      <xdr:rowOff>152400</xdr:rowOff>
    </xdr:to>
    <xdr:pic>
      <xdr:nvPicPr>
        <xdr:cNvPr id="5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152400</xdr:colOff>
      <xdr:row>116</xdr:row>
      <xdr:rowOff>152400</xdr:rowOff>
    </xdr:to>
    <xdr:pic>
      <xdr:nvPicPr>
        <xdr:cNvPr id="5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152400</xdr:colOff>
      <xdr:row>117</xdr:row>
      <xdr:rowOff>152400</xdr:rowOff>
    </xdr:to>
    <xdr:pic>
      <xdr:nvPicPr>
        <xdr:cNvPr id="5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152400</xdr:colOff>
      <xdr:row>118</xdr:row>
      <xdr:rowOff>152400</xdr:rowOff>
    </xdr:to>
    <xdr:pic>
      <xdr:nvPicPr>
        <xdr:cNvPr id="5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2</xdr:col>
      <xdr:colOff>152400</xdr:colOff>
      <xdr:row>116</xdr:row>
      <xdr:rowOff>152400</xdr:rowOff>
    </xdr:to>
    <xdr:pic>
      <xdr:nvPicPr>
        <xdr:cNvPr id="5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2</xdr:col>
      <xdr:colOff>152400</xdr:colOff>
      <xdr:row>118</xdr:row>
      <xdr:rowOff>152400</xdr:rowOff>
    </xdr:to>
    <xdr:pic>
      <xdr:nvPicPr>
        <xdr:cNvPr id="5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155</xdr:row>
      <xdr:rowOff>0</xdr:rowOff>
    </xdr:from>
    <xdr:to>
      <xdr:col>2</xdr:col>
      <xdr:colOff>152400</xdr:colOff>
      <xdr:row>155</xdr:row>
      <xdr:rowOff>152400</xdr:rowOff>
    </xdr:to>
    <xdr:pic>
      <xdr:nvPicPr>
        <xdr:cNvPr id="5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152400</xdr:colOff>
      <xdr:row>156</xdr:row>
      <xdr:rowOff>152400</xdr:rowOff>
    </xdr:to>
    <xdr:pic>
      <xdr:nvPicPr>
        <xdr:cNvPr id="5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157</xdr:row>
      <xdr:rowOff>0</xdr:rowOff>
    </xdr:from>
    <xdr:to>
      <xdr:col>2</xdr:col>
      <xdr:colOff>152400</xdr:colOff>
      <xdr:row>157</xdr:row>
      <xdr:rowOff>152400</xdr:rowOff>
    </xdr:to>
    <xdr:pic>
      <xdr:nvPicPr>
        <xdr:cNvPr id="5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152400</xdr:colOff>
      <xdr:row>158</xdr:row>
      <xdr:rowOff>152400</xdr:rowOff>
    </xdr:to>
    <xdr:pic>
      <xdr:nvPicPr>
        <xdr:cNvPr id="5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2</xdr:col>
      <xdr:colOff>152400</xdr:colOff>
      <xdr:row>156</xdr:row>
      <xdr:rowOff>152400</xdr:rowOff>
    </xdr:to>
    <xdr:pic>
      <xdr:nvPicPr>
        <xdr:cNvPr id="5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158</xdr:row>
      <xdr:rowOff>0</xdr:rowOff>
    </xdr:from>
    <xdr:to>
      <xdr:col>2</xdr:col>
      <xdr:colOff>152400</xdr:colOff>
      <xdr:row>158</xdr:row>
      <xdr:rowOff>152400</xdr:rowOff>
    </xdr:to>
    <xdr:pic>
      <xdr:nvPicPr>
        <xdr:cNvPr id="5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172</xdr:row>
      <xdr:rowOff>0</xdr:rowOff>
    </xdr:from>
    <xdr:to>
      <xdr:col>2</xdr:col>
      <xdr:colOff>152400</xdr:colOff>
      <xdr:row>172</xdr:row>
      <xdr:rowOff>152400</xdr:rowOff>
    </xdr:to>
    <xdr:pic>
      <xdr:nvPicPr>
        <xdr:cNvPr id="5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173</xdr:row>
      <xdr:rowOff>0</xdr:rowOff>
    </xdr:from>
    <xdr:to>
      <xdr:col>2</xdr:col>
      <xdr:colOff>152400</xdr:colOff>
      <xdr:row>173</xdr:row>
      <xdr:rowOff>152400</xdr:rowOff>
    </xdr:to>
    <xdr:pic>
      <xdr:nvPicPr>
        <xdr:cNvPr id="5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174</xdr:row>
      <xdr:rowOff>0</xdr:rowOff>
    </xdr:from>
    <xdr:to>
      <xdr:col>2</xdr:col>
      <xdr:colOff>152400</xdr:colOff>
      <xdr:row>174</xdr:row>
      <xdr:rowOff>152400</xdr:rowOff>
    </xdr:to>
    <xdr:pic>
      <xdr:nvPicPr>
        <xdr:cNvPr id="5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175</xdr:row>
      <xdr:rowOff>0</xdr:rowOff>
    </xdr:from>
    <xdr:to>
      <xdr:col>2</xdr:col>
      <xdr:colOff>152400</xdr:colOff>
      <xdr:row>175</xdr:row>
      <xdr:rowOff>152400</xdr:rowOff>
    </xdr:to>
    <xdr:pic>
      <xdr:nvPicPr>
        <xdr:cNvPr id="5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173</xdr:row>
      <xdr:rowOff>0</xdr:rowOff>
    </xdr:from>
    <xdr:to>
      <xdr:col>2</xdr:col>
      <xdr:colOff>152400</xdr:colOff>
      <xdr:row>173</xdr:row>
      <xdr:rowOff>152400</xdr:rowOff>
    </xdr:to>
    <xdr:pic>
      <xdr:nvPicPr>
        <xdr:cNvPr id="5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175</xdr:row>
      <xdr:rowOff>0</xdr:rowOff>
    </xdr:from>
    <xdr:to>
      <xdr:col>2</xdr:col>
      <xdr:colOff>152400</xdr:colOff>
      <xdr:row>175</xdr:row>
      <xdr:rowOff>152400</xdr:rowOff>
    </xdr:to>
    <xdr:pic>
      <xdr:nvPicPr>
        <xdr:cNvPr id="5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176</xdr:row>
      <xdr:rowOff>0</xdr:rowOff>
    </xdr:from>
    <xdr:to>
      <xdr:col>2</xdr:col>
      <xdr:colOff>152400</xdr:colOff>
      <xdr:row>176</xdr:row>
      <xdr:rowOff>152400</xdr:rowOff>
    </xdr:to>
    <xdr:pic>
      <xdr:nvPicPr>
        <xdr:cNvPr id="5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177</xdr:row>
      <xdr:rowOff>152400</xdr:rowOff>
    </xdr:to>
    <xdr:pic>
      <xdr:nvPicPr>
        <xdr:cNvPr id="5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2</xdr:col>
      <xdr:colOff>152400</xdr:colOff>
      <xdr:row>178</xdr:row>
      <xdr:rowOff>152400</xdr:rowOff>
    </xdr:to>
    <xdr:pic>
      <xdr:nvPicPr>
        <xdr:cNvPr id="5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179</xdr:row>
      <xdr:rowOff>0</xdr:rowOff>
    </xdr:from>
    <xdr:to>
      <xdr:col>2</xdr:col>
      <xdr:colOff>152400</xdr:colOff>
      <xdr:row>179</xdr:row>
      <xdr:rowOff>152400</xdr:rowOff>
    </xdr:to>
    <xdr:pic>
      <xdr:nvPicPr>
        <xdr:cNvPr id="5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177</xdr:row>
      <xdr:rowOff>0</xdr:rowOff>
    </xdr:from>
    <xdr:to>
      <xdr:col>2</xdr:col>
      <xdr:colOff>152400</xdr:colOff>
      <xdr:row>177</xdr:row>
      <xdr:rowOff>152400</xdr:rowOff>
    </xdr:to>
    <xdr:pic>
      <xdr:nvPicPr>
        <xdr:cNvPr id="5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179</xdr:row>
      <xdr:rowOff>0</xdr:rowOff>
    </xdr:from>
    <xdr:to>
      <xdr:col>2</xdr:col>
      <xdr:colOff>152400</xdr:colOff>
      <xdr:row>179</xdr:row>
      <xdr:rowOff>152400</xdr:rowOff>
    </xdr:to>
    <xdr:pic>
      <xdr:nvPicPr>
        <xdr:cNvPr id="5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180</xdr:row>
      <xdr:rowOff>0</xdr:rowOff>
    </xdr:from>
    <xdr:to>
      <xdr:col>2</xdr:col>
      <xdr:colOff>152400</xdr:colOff>
      <xdr:row>180</xdr:row>
      <xdr:rowOff>152400</xdr:rowOff>
    </xdr:to>
    <xdr:pic>
      <xdr:nvPicPr>
        <xdr:cNvPr id="5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181</xdr:row>
      <xdr:rowOff>152400</xdr:rowOff>
    </xdr:to>
    <xdr:pic>
      <xdr:nvPicPr>
        <xdr:cNvPr id="5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152400</xdr:colOff>
      <xdr:row>182</xdr:row>
      <xdr:rowOff>152400</xdr:rowOff>
    </xdr:to>
    <xdr:pic>
      <xdr:nvPicPr>
        <xdr:cNvPr id="5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152400</xdr:colOff>
      <xdr:row>183</xdr:row>
      <xdr:rowOff>152400</xdr:rowOff>
    </xdr:to>
    <xdr:pic>
      <xdr:nvPicPr>
        <xdr:cNvPr id="5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2</xdr:col>
      <xdr:colOff>152400</xdr:colOff>
      <xdr:row>181</xdr:row>
      <xdr:rowOff>152400</xdr:rowOff>
    </xdr:to>
    <xdr:pic>
      <xdr:nvPicPr>
        <xdr:cNvPr id="5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2</xdr:col>
      <xdr:colOff>152400</xdr:colOff>
      <xdr:row>183</xdr:row>
      <xdr:rowOff>152400</xdr:rowOff>
    </xdr:to>
    <xdr:pic>
      <xdr:nvPicPr>
        <xdr:cNvPr id="5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2</xdr:col>
      <xdr:colOff>152400</xdr:colOff>
      <xdr:row>184</xdr:row>
      <xdr:rowOff>152400</xdr:rowOff>
    </xdr:to>
    <xdr:pic>
      <xdr:nvPicPr>
        <xdr:cNvPr id="5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152400</xdr:colOff>
      <xdr:row>185</xdr:row>
      <xdr:rowOff>152400</xdr:rowOff>
    </xdr:to>
    <xdr:pic>
      <xdr:nvPicPr>
        <xdr:cNvPr id="5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186</xdr:row>
      <xdr:rowOff>0</xdr:rowOff>
    </xdr:from>
    <xdr:to>
      <xdr:col>2</xdr:col>
      <xdr:colOff>152400</xdr:colOff>
      <xdr:row>186</xdr:row>
      <xdr:rowOff>152400</xdr:rowOff>
    </xdr:to>
    <xdr:pic>
      <xdr:nvPicPr>
        <xdr:cNvPr id="5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152400</xdr:colOff>
      <xdr:row>187</xdr:row>
      <xdr:rowOff>152400</xdr:rowOff>
    </xdr:to>
    <xdr:pic>
      <xdr:nvPicPr>
        <xdr:cNvPr id="5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185</xdr:row>
      <xdr:rowOff>0</xdr:rowOff>
    </xdr:from>
    <xdr:to>
      <xdr:col>2</xdr:col>
      <xdr:colOff>152400</xdr:colOff>
      <xdr:row>185</xdr:row>
      <xdr:rowOff>152400</xdr:rowOff>
    </xdr:to>
    <xdr:pic>
      <xdr:nvPicPr>
        <xdr:cNvPr id="5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2</xdr:col>
      <xdr:colOff>152400</xdr:colOff>
      <xdr:row>187</xdr:row>
      <xdr:rowOff>152400</xdr:rowOff>
    </xdr:to>
    <xdr:pic>
      <xdr:nvPicPr>
        <xdr:cNvPr id="5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2</xdr:col>
      <xdr:colOff>152400</xdr:colOff>
      <xdr:row>192</xdr:row>
      <xdr:rowOff>152400</xdr:rowOff>
    </xdr:to>
    <xdr:pic>
      <xdr:nvPicPr>
        <xdr:cNvPr id="5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2</xdr:col>
      <xdr:colOff>152400</xdr:colOff>
      <xdr:row>193</xdr:row>
      <xdr:rowOff>152400</xdr:rowOff>
    </xdr:to>
    <xdr:pic>
      <xdr:nvPicPr>
        <xdr:cNvPr id="5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152400</xdr:colOff>
      <xdr:row>194</xdr:row>
      <xdr:rowOff>152400</xdr:rowOff>
    </xdr:to>
    <xdr:pic>
      <xdr:nvPicPr>
        <xdr:cNvPr id="5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195</xdr:row>
      <xdr:rowOff>0</xdr:rowOff>
    </xdr:from>
    <xdr:to>
      <xdr:col>2</xdr:col>
      <xdr:colOff>152400</xdr:colOff>
      <xdr:row>195</xdr:row>
      <xdr:rowOff>152400</xdr:rowOff>
    </xdr:to>
    <xdr:pic>
      <xdr:nvPicPr>
        <xdr:cNvPr id="5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2</xdr:col>
      <xdr:colOff>152400</xdr:colOff>
      <xdr:row>193</xdr:row>
      <xdr:rowOff>152400</xdr:rowOff>
    </xdr:to>
    <xdr:pic>
      <xdr:nvPicPr>
        <xdr:cNvPr id="5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195</xdr:row>
      <xdr:rowOff>0</xdr:rowOff>
    </xdr:from>
    <xdr:to>
      <xdr:col>2</xdr:col>
      <xdr:colOff>152400</xdr:colOff>
      <xdr:row>195</xdr:row>
      <xdr:rowOff>152400</xdr:rowOff>
    </xdr:to>
    <xdr:pic>
      <xdr:nvPicPr>
        <xdr:cNvPr id="5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197</xdr:row>
      <xdr:rowOff>0</xdr:rowOff>
    </xdr:from>
    <xdr:to>
      <xdr:col>2</xdr:col>
      <xdr:colOff>152400</xdr:colOff>
      <xdr:row>197</xdr:row>
      <xdr:rowOff>152400</xdr:rowOff>
    </xdr:to>
    <xdr:pic>
      <xdr:nvPicPr>
        <xdr:cNvPr id="5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198</xdr:row>
      <xdr:rowOff>0</xdr:rowOff>
    </xdr:from>
    <xdr:to>
      <xdr:col>2</xdr:col>
      <xdr:colOff>152400</xdr:colOff>
      <xdr:row>198</xdr:row>
      <xdr:rowOff>152400</xdr:rowOff>
    </xdr:to>
    <xdr:pic>
      <xdr:nvPicPr>
        <xdr:cNvPr id="5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199</xdr:row>
      <xdr:rowOff>0</xdr:rowOff>
    </xdr:from>
    <xdr:to>
      <xdr:col>2</xdr:col>
      <xdr:colOff>152400</xdr:colOff>
      <xdr:row>199</xdr:row>
      <xdr:rowOff>152400</xdr:rowOff>
    </xdr:to>
    <xdr:pic>
      <xdr:nvPicPr>
        <xdr:cNvPr id="5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200</xdr:row>
      <xdr:rowOff>0</xdr:rowOff>
    </xdr:from>
    <xdr:to>
      <xdr:col>2</xdr:col>
      <xdr:colOff>152400</xdr:colOff>
      <xdr:row>200</xdr:row>
      <xdr:rowOff>152400</xdr:rowOff>
    </xdr:to>
    <xdr:pic>
      <xdr:nvPicPr>
        <xdr:cNvPr id="5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198</xdr:row>
      <xdr:rowOff>0</xdr:rowOff>
    </xdr:from>
    <xdr:to>
      <xdr:col>2</xdr:col>
      <xdr:colOff>152400</xdr:colOff>
      <xdr:row>198</xdr:row>
      <xdr:rowOff>152400</xdr:rowOff>
    </xdr:to>
    <xdr:pic>
      <xdr:nvPicPr>
        <xdr:cNvPr id="5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200</xdr:row>
      <xdr:rowOff>0</xdr:rowOff>
    </xdr:from>
    <xdr:to>
      <xdr:col>2</xdr:col>
      <xdr:colOff>152400</xdr:colOff>
      <xdr:row>200</xdr:row>
      <xdr:rowOff>152400</xdr:rowOff>
    </xdr:to>
    <xdr:pic>
      <xdr:nvPicPr>
        <xdr:cNvPr id="5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237</xdr:row>
      <xdr:rowOff>0</xdr:rowOff>
    </xdr:from>
    <xdr:to>
      <xdr:col>2</xdr:col>
      <xdr:colOff>152400</xdr:colOff>
      <xdr:row>237</xdr:row>
      <xdr:rowOff>152400</xdr:rowOff>
    </xdr:to>
    <xdr:pic>
      <xdr:nvPicPr>
        <xdr:cNvPr id="5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238</xdr:row>
      <xdr:rowOff>0</xdr:rowOff>
    </xdr:from>
    <xdr:to>
      <xdr:col>2</xdr:col>
      <xdr:colOff>152400</xdr:colOff>
      <xdr:row>238</xdr:row>
      <xdr:rowOff>152400</xdr:rowOff>
    </xdr:to>
    <xdr:pic>
      <xdr:nvPicPr>
        <xdr:cNvPr id="5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239</xdr:row>
      <xdr:rowOff>0</xdr:rowOff>
    </xdr:from>
    <xdr:to>
      <xdr:col>2</xdr:col>
      <xdr:colOff>152400</xdr:colOff>
      <xdr:row>239</xdr:row>
      <xdr:rowOff>152400</xdr:rowOff>
    </xdr:to>
    <xdr:pic>
      <xdr:nvPicPr>
        <xdr:cNvPr id="5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240</xdr:row>
      <xdr:rowOff>0</xdr:rowOff>
    </xdr:from>
    <xdr:to>
      <xdr:col>2</xdr:col>
      <xdr:colOff>152400</xdr:colOff>
      <xdr:row>240</xdr:row>
      <xdr:rowOff>152400</xdr:rowOff>
    </xdr:to>
    <xdr:pic>
      <xdr:nvPicPr>
        <xdr:cNvPr id="5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238</xdr:row>
      <xdr:rowOff>0</xdr:rowOff>
    </xdr:from>
    <xdr:to>
      <xdr:col>2</xdr:col>
      <xdr:colOff>152400</xdr:colOff>
      <xdr:row>238</xdr:row>
      <xdr:rowOff>152400</xdr:rowOff>
    </xdr:to>
    <xdr:pic>
      <xdr:nvPicPr>
        <xdr:cNvPr id="5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240</xdr:row>
      <xdr:rowOff>0</xdr:rowOff>
    </xdr:from>
    <xdr:to>
      <xdr:col>2</xdr:col>
      <xdr:colOff>152400</xdr:colOff>
      <xdr:row>240</xdr:row>
      <xdr:rowOff>152400</xdr:rowOff>
    </xdr:to>
    <xdr:pic>
      <xdr:nvPicPr>
        <xdr:cNvPr id="5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255</xdr:row>
      <xdr:rowOff>0</xdr:rowOff>
    </xdr:from>
    <xdr:to>
      <xdr:col>2</xdr:col>
      <xdr:colOff>152400</xdr:colOff>
      <xdr:row>255</xdr:row>
      <xdr:rowOff>152400</xdr:rowOff>
    </xdr:to>
    <xdr:pic>
      <xdr:nvPicPr>
        <xdr:cNvPr id="5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256</xdr:row>
      <xdr:rowOff>0</xdr:rowOff>
    </xdr:from>
    <xdr:to>
      <xdr:col>2</xdr:col>
      <xdr:colOff>152400</xdr:colOff>
      <xdr:row>256</xdr:row>
      <xdr:rowOff>152400</xdr:rowOff>
    </xdr:to>
    <xdr:pic>
      <xdr:nvPicPr>
        <xdr:cNvPr id="5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257</xdr:row>
      <xdr:rowOff>0</xdr:rowOff>
    </xdr:from>
    <xdr:to>
      <xdr:col>2</xdr:col>
      <xdr:colOff>152400</xdr:colOff>
      <xdr:row>257</xdr:row>
      <xdr:rowOff>152400</xdr:rowOff>
    </xdr:to>
    <xdr:pic>
      <xdr:nvPicPr>
        <xdr:cNvPr id="5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258</xdr:row>
      <xdr:rowOff>0</xdr:rowOff>
    </xdr:from>
    <xdr:to>
      <xdr:col>2</xdr:col>
      <xdr:colOff>152400</xdr:colOff>
      <xdr:row>258</xdr:row>
      <xdr:rowOff>152400</xdr:rowOff>
    </xdr:to>
    <xdr:pic>
      <xdr:nvPicPr>
        <xdr:cNvPr id="5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256</xdr:row>
      <xdr:rowOff>0</xdr:rowOff>
    </xdr:from>
    <xdr:to>
      <xdr:col>2</xdr:col>
      <xdr:colOff>152400</xdr:colOff>
      <xdr:row>256</xdr:row>
      <xdr:rowOff>152400</xdr:rowOff>
    </xdr:to>
    <xdr:pic>
      <xdr:nvPicPr>
        <xdr:cNvPr id="5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258</xdr:row>
      <xdr:rowOff>0</xdr:rowOff>
    </xdr:from>
    <xdr:to>
      <xdr:col>2</xdr:col>
      <xdr:colOff>152400</xdr:colOff>
      <xdr:row>258</xdr:row>
      <xdr:rowOff>152400</xdr:rowOff>
    </xdr:to>
    <xdr:pic>
      <xdr:nvPicPr>
        <xdr:cNvPr id="5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152400</xdr:colOff>
      <xdr:row>261</xdr:row>
      <xdr:rowOff>152400</xdr:rowOff>
    </xdr:to>
    <xdr:pic>
      <xdr:nvPicPr>
        <xdr:cNvPr id="5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262</xdr:row>
      <xdr:rowOff>0</xdr:rowOff>
    </xdr:from>
    <xdr:to>
      <xdr:col>2</xdr:col>
      <xdr:colOff>152400</xdr:colOff>
      <xdr:row>262</xdr:row>
      <xdr:rowOff>152400</xdr:rowOff>
    </xdr:to>
    <xdr:pic>
      <xdr:nvPicPr>
        <xdr:cNvPr id="5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263</xdr:row>
      <xdr:rowOff>0</xdr:rowOff>
    </xdr:from>
    <xdr:to>
      <xdr:col>2</xdr:col>
      <xdr:colOff>152400</xdr:colOff>
      <xdr:row>263</xdr:row>
      <xdr:rowOff>152400</xdr:rowOff>
    </xdr:to>
    <xdr:pic>
      <xdr:nvPicPr>
        <xdr:cNvPr id="5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152400</xdr:colOff>
      <xdr:row>264</xdr:row>
      <xdr:rowOff>152400</xdr:rowOff>
    </xdr:to>
    <xdr:pic>
      <xdr:nvPicPr>
        <xdr:cNvPr id="5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262</xdr:row>
      <xdr:rowOff>0</xdr:rowOff>
    </xdr:from>
    <xdr:to>
      <xdr:col>2</xdr:col>
      <xdr:colOff>152400</xdr:colOff>
      <xdr:row>262</xdr:row>
      <xdr:rowOff>152400</xdr:rowOff>
    </xdr:to>
    <xdr:pic>
      <xdr:nvPicPr>
        <xdr:cNvPr id="5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152400</xdr:colOff>
      <xdr:row>264</xdr:row>
      <xdr:rowOff>152400</xdr:rowOff>
    </xdr:to>
    <xdr:pic>
      <xdr:nvPicPr>
        <xdr:cNvPr id="5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2</xdr:col>
      <xdr:colOff>152400</xdr:colOff>
      <xdr:row>270</xdr:row>
      <xdr:rowOff>152400</xdr:rowOff>
    </xdr:to>
    <xdr:pic>
      <xdr:nvPicPr>
        <xdr:cNvPr id="5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271</xdr:row>
      <xdr:rowOff>152400</xdr:rowOff>
    </xdr:to>
    <xdr:pic>
      <xdr:nvPicPr>
        <xdr:cNvPr id="5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272</xdr:row>
      <xdr:rowOff>0</xdr:rowOff>
    </xdr:from>
    <xdr:to>
      <xdr:col>2</xdr:col>
      <xdr:colOff>152400</xdr:colOff>
      <xdr:row>272</xdr:row>
      <xdr:rowOff>152400</xdr:rowOff>
    </xdr:to>
    <xdr:pic>
      <xdr:nvPicPr>
        <xdr:cNvPr id="5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152400</xdr:colOff>
      <xdr:row>273</xdr:row>
      <xdr:rowOff>152400</xdr:rowOff>
    </xdr:to>
    <xdr:pic>
      <xdr:nvPicPr>
        <xdr:cNvPr id="5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2</xdr:col>
      <xdr:colOff>152400</xdr:colOff>
      <xdr:row>271</xdr:row>
      <xdr:rowOff>152400</xdr:rowOff>
    </xdr:to>
    <xdr:pic>
      <xdr:nvPicPr>
        <xdr:cNvPr id="5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273</xdr:row>
      <xdr:rowOff>0</xdr:rowOff>
    </xdr:from>
    <xdr:to>
      <xdr:col>2</xdr:col>
      <xdr:colOff>152400</xdr:colOff>
      <xdr:row>273</xdr:row>
      <xdr:rowOff>152400</xdr:rowOff>
    </xdr:to>
    <xdr:pic>
      <xdr:nvPicPr>
        <xdr:cNvPr id="5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583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5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5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5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5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5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5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5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5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930</xdr:row>
      <xdr:rowOff>141817</xdr:rowOff>
    </xdr:to>
    <xdr:pic>
      <xdr:nvPicPr>
        <xdr:cNvPr id="6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929</xdr:row>
      <xdr:rowOff>141817</xdr:rowOff>
    </xdr:to>
    <xdr:pic>
      <xdr:nvPicPr>
        <xdr:cNvPr id="6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231743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6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6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6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6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6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6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928</xdr:row>
      <xdr:rowOff>141817</xdr:rowOff>
    </xdr:to>
    <xdr:pic>
      <xdr:nvPicPr>
        <xdr:cNvPr id="7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927</xdr:row>
      <xdr:rowOff>141817</xdr:rowOff>
    </xdr:to>
    <xdr:pic>
      <xdr:nvPicPr>
        <xdr:cNvPr id="7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926</xdr:row>
      <xdr:rowOff>141817</xdr:rowOff>
    </xdr:to>
    <xdr:pic>
      <xdr:nvPicPr>
        <xdr:cNvPr id="7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3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925</xdr:row>
      <xdr:rowOff>141817</xdr:rowOff>
    </xdr:to>
    <xdr:pic>
      <xdr:nvPicPr>
        <xdr:cNvPr id="73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3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924</xdr:row>
      <xdr:rowOff>141817</xdr:rowOff>
    </xdr:to>
    <xdr:pic>
      <xdr:nvPicPr>
        <xdr:cNvPr id="74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9554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74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716</xdr:row>
      <xdr:rowOff>0</xdr:rowOff>
    </xdr:from>
    <xdr:to>
      <xdr:col>2</xdr:col>
      <xdr:colOff>152400</xdr:colOff>
      <xdr:row>716</xdr:row>
      <xdr:rowOff>152400</xdr:rowOff>
    </xdr:to>
    <xdr:pic>
      <xdr:nvPicPr>
        <xdr:cNvPr id="75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717</xdr:row>
      <xdr:rowOff>0</xdr:rowOff>
    </xdr:from>
    <xdr:to>
      <xdr:col>2</xdr:col>
      <xdr:colOff>152400</xdr:colOff>
      <xdr:row>717</xdr:row>
      <xdr:rowOff>152400</xdr:rowOff>
    </xdr:to>
    <xdr:pic>
      <xdr:nvPicPr>
        <xdr:cNvPr id="75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716</xdr:row>
      <xdr:rowOff>0</xdr:rowOff>
    </xdr:from>
    <xdr:to>
      <xdr:col>2</xdr:col>
      <xdr:colOff>152400</xdr:colOff>
      <xdr:row>716</xdr:row>
      <xdr:rowOff>152400</xdr:rowOff>
    </xdr:to>
    <xdr:pic>
      <xdr:nvPicPr>
        <xdr:cNvPr id="75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75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717</xdr:row>
      <xdr:rowOff>0</xdr:rowOff>
    </xdr:from>
    <xdr:to>
      <xdr:col>2</xdr:col>
      <xdr:colOff>152400</xdr:colOff>
      <xdr:row>717</xdr:row>
      <xdr:rowOff>152400</xdr:rowOff>
    </xdr:to>
    <xdr:pic>
      <xdr:nvPicPr>
        <xdr:cNvPr id="75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717</xdr:row>
      <xdr:rowOff>0</xdr:rowOff>
    </xdr:from>
    <xdr:to>
      <xdr:col>2</xdr:col>
      <xdr:colOff>152400</xdr:colOff>
      <xdr:row>717</xdr:row>
      <xdr:rowOff>152400</xdr:rowOff>
    </xdr:to>
    <xdr:pic>
      <xdr:nvPicPr>
        <xdr:cNvPr id="75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75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715</xdr:row>
      <xdr:rowOff>0</xdr:rowOff>
    </xdr:from>
    <xdr:to>
      <xdr:col>2</xdr:col>
      <xdr:colOff>152400</xdr:colOff>
      <xdr:row>715</xdr:row>
      <xdr:rowOff>152400</xdr:rowOff>
    </xdr:to>
    <xdr:pic>
      <xdr:nvPicPr>
        <xdr:cNvPr id="75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75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75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715</xdr:row>
      <xdr:rowOff>0</xdr:rowOff>
    </xdr:from>
    <xdr:to>
      <xdr:col>2</xdr:col>
      <xdr:colOff>152400</xdr:colOff>
      <xdr:row>715</xdr:row>
      <xdr:rowOff>152400</xdr:rowOff>
    </xdr:to>
    <xdr:pic>
      <xdr:nvPicPr>
        <xdr:cNvPr id="75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716</xdr:row>
      <xdr:rowOff>0</xdr:rowOff>
    </xdr:from>
    <xdr:to>
      <xdr:col>2</xdr:col>
      <xdr:colOff>152400</xdr:colOff>
      <xdr:row>716</xdr:row>
      <xdr:rowOff>152400</xdr:rowOff>
    </xdr:to>
    <xdr:pic>
      <xdr:nvPicPr>
        <xdr:cNvPr id="75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718</xdr:row>
      <xdr:rowOff>0</xdr:rowOff>
    </xdr:from>
    <xdr:to>
      <xdr:col>2</xdr:col>
      <xdr:colOff>152400</xdr:colOff>
      <xdr:row>718</xdr:row>
      <xdr:rowOff>152400</xdr:rowOff>
    </xdr:to>
    <xdr:pic>
      <xdr:nvPicPr>
        <xdr:cNvPr id="75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715</xdr:row>
      <xdr:rowOff>0</xdr:rowOff>
    </xdr:from>
    <xdr:to>
      <xdr:col>2</xdr:col>
      <xdr:colOff>152400</xdr:colOff>
      <xdr:row>715</xdr:row>
      <xdr:rowOff>152400</xdr:rowOff>
    </xdr:to>
    <xdr:pic>
      <xdr:nvPicPr>
        <xdr:cNvPr id="75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75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718</xdr:row>
      <xdr:rowOff>0</xdr:rowOff>
    </xdr:from>
    <xdr:to>
      <xdr:col>2</xdr:col>
      <xdr:colOff>152400</xdr:colOff>
      <xdr:row>718</xdr:row>
      <xdr:rowOff>152400</xdr:rowOff>
    </xdr:to>
    <xdr:pic>
      <xdr:nvPicPr>
        <xdr:cNvPr id="75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714</xdr:row>
      <xdr:rowOff>0</xdr:rowOff>
    </xdr:from>
    <xdr:to>
      <xdr:col>2</xdr:col>
      <xdr:colOff>152400</xdr:colOff>
      <xdr:row>714</xdr:row>
      <xdr:rowOff>152400</xdr:rowOff>
    </xdr:to>
    <xdr:pic>
      <xdr:nvPicPr>
        <xdr:cNvPr id="75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718</xdr:row>
      <xdr:rowOff>0</xdr:rowOff>
    </xdr:from>
    <xdr:to>
      <xdr:col>2</xdr:col>
      <xdr:colOff>152400</xdr:colOff>
      <xdr:row>718</xdr:row>
      <xdr:rowOff>152400</xdr:rowOff>
    </xdr:to>
    <xdr:pic>
      <xdr:nvPicPr>
        <xdr:cNvPr id="75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715</xdr:row>
      <xdr:rowOff>0</xdr:rowOff>
    </xdr:from>
    <xdr:to>
      <xdr:col>2</xdr:col>
      <xdr:colOff>152400</xdr:colOff>
      <xdr:row>715</xdr:row>
      <xdr:rowOff>152400</xdr:rowOff>
    </xdr:to>
    <xdr:pic>
      <xdr:nvPicPr>
        <xdr:cNvPr id="75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659</xdr:row>
      <xdr:rowOff>0</xdr:rowOff>
    </xdr:from>
    <xdr:to>
      <xdr:col>2</xdr:col>
      <xdr:colOff>152400</xdr:colOff>
      <xdr:row>659</xdr:row>
      <xdr:rowOff>152400</xdr:rowOff>
    </xdr:to>
    <xdr:pic>
      <xdr:nvPicPr>
        <xdr:cNvPr id="75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660</xdr:row>
      <xdr:rowOff>0</xdr:rowOff>
    </xdr:from>
    <xdr:to>
      <xdr:col>2</xdr:col>
      <xdr:colOff>152400</xdr:colOff>
      <xdr:row>660</xdr:row>
      <xdr:rowOff>152400</xdr:rowOff>
    </xdr:to>
    <xdr:pic>
      <xdr:nvPicPr>
        <xdr:cNvPr id="75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659</xdr:row>
      <xdr:rowOff>0</xdr:rowOff>
    </xdr:from>
    <xdr:to>
      <xdr:col>2</xdr:col>
      <xdr:colOff>152400</xdr:colOff>
      <xdr:row>659</xdr:row>
      <xdr:rowOff>152400</xdr:rowOff>
    </xdr:to>
    <xdr:pic>
      <xdr:nvPicPr>
        <xdr:cNvPr id="75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657</xdr:row>
      <xdr:rowOff>0</xdr:rowOff>
    </xdr:from>
    <xdr:to>
      <xdr:col>2</xdr:col>
      <xdr:colOff>152400</xdr:colOff>
      <xdr:row>658</xdr:row>
      <xdr:rowOff>152400</xdr:rowOff>
    </xdr:to>
    <xdr:pic>
      <xdr:nvPicPr>
        <xdr:cNvPr id="75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660</xdr:row>
      <xdr:rowOff>0</xdr:rowOff>
    </xdr:from>
    <xdr:to>
      <xdr:col>2</xdr:col>
      <xdr:colOff>152400</xdr:colOff>
      <xdr:row>660</xdr:row>
      <xdr:rowOff>152400</xdr:rowOff>
    </xdr:to>
    <xdr:pic>
      <xdr:nvPicPr>
        <xdr:cNvPr id="75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660</xdr:row>
      <xdr:rowOff>0</xdr:rowOff>
    </xdr:from>
    <xdr:to>
      <xdr:col>2</xdr:col>
      <xdr:colOff>152400</xdr:colOff>
      <xdr:row>660</xdr:row>
      <xdr:rowOff>152400</xdr:rowOff>
    </xdr:to>
    <xdr:pic>
      <xdr:nvPicPr>
        <xdr:cNvPr id="75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657</xdr:row>
      <xdr:rowOff>0</xdr:rowOff>
    </xdr:from>
    <xdr:to>
      <xdr:col>2</xdr:col>
      <xdr:colOff>152400</xdr:colOff>
      <xdr:row>658</xdr:row>
      <xdr:rowOff>152400</xdr:rowOff>
    </xdr:to>
    <xdr:pic>
      <xdr:nvPicPr>
        <xdr:cNvPr id="75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658</xdr:row>
      <xdr:rowOff>0</xdr:rowOff>
    </xdr:from>
    <xdr:to>
      <xdr:col>2</xdr:col>
      <xdr:colOff>152400</xdr:colOff>
      <xdr:row>658</xdr:row>
      <xdr:rowOff>152400</xdr:rowOff>
    </xdr:to>
    <xdr:pic>
      <xdr:nvPicPr>
        <xdr:cNvPr id="75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657</xdr:row>
      <xdr:rowOff>0</xdr:rowOff>
    </xdr:from>
    <xdr:to>
      <xdr:col>2</xdr:col>
      <xdr:colOff>152400</xdr:colOff>
      <xdr:row>658</xdr:row>
      <xdr:rowOff>152400</xdr:rowOff>
    </xdr:to>
    <xdr:pic>
      <xdr:nvPicPr>
        <xdr:cNvPr id="75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657</xdr:row>
      <xdr:rowOff>0</xdr:rowOff>
    </xdr:from>
    <xdr:to>
      <xdr:col>2</xdr:col>
      <xdr:colOff>152400</xdr:colOff>
      <xdr:row>658</xdr:row>
      <xdr:rowOff>152400</xdr:rowOff>
    </xdr:to>
    <xdr:pic>
      <xdr:nvPicPr>
        <xdr:cNvPr id="75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658</xdr:row>
      <xdr:rowOff>0</xdr:rowOff>
    </xdr:from>
    <xdr:to>
      <xdr:col>2</xdr:col>
      <xdr:colOff>152400</xdr:colOff>
      <xdr:row>658</xdr:row>
      <xdr:rowOff>152400</xdr:rowOff>
    </xdr:to>
    <xdr:pic>
      <xdr:nvPicPr>
        <xdr:cNvPr id="75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659</xdr:row>
      <xdr:rowOff>0</xdr:rowOff>
    </xdr:from>
    <xdr:to>
      <xdr:col>2</xdr:col>
      <xdr:colOff>152400</xdr:colOff>
      <xdr:row>659</xdr:row>
      <xdr:rowOff>152400</xdr:rowOff>
    </xdr:to>
    <xdr:pic>
      <xdr:nvPicPr>
        <xdr:cNvPr id="75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661</xdr:row>
      <xdr:rowOff>0</xdr:rowOff>
    </xdr:from>
    <xdr:to>
      <xdr:col>2</xdr:col>
      <xdr:colOff>152400</xdr:colOff>
      <xdr:row>661</xdr:row>
      <xdr:rowOff>152400</xdr:rowOff>
    </xdr:to>
    <xdr:pic>
      <xdr:nvPicPr>
        <xdr:cNvPr id="75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658</xdr:row>
      <xdr:rowOff>0</xdr:rowOff>
    </xdr:from>
    <xdr:to>
      <xdr:col>2</xdr:col>
      <xdr:colOff>152400</xdr:colOff>
      <xdr:row>658</xdr:row>
      <xdr:rowOff>152400</xdr:rowOff>
    </xdr:to>
    <xdr:pic>
      <xdr:nvPicPr>
        <xdr:cNvPr id="75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657</xdr:row>
      <xdr:rowOff>0</xdr:rowOff>
    </xdr:from>
    <xdr:to>
      <xdr:col>2</xdr:col>
      <xdr:colOff>152400</xdr:colOff>
      <xdr:row>658</xdr:row>
      <xdr:rowOff>152400</xdr:rowOff>
    </xdr:to>
    <xdr:pic>
      <xdr:nvPicPr>
        <xdr:cNvPr id="75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661</xdr:row>
      <xdr:rowOff>0</xdr:rowOff>
    </xdr:from>
    <xdr:to>
      <xdr:col>2</xdr:col>
      <xdr:colOff>152400</xdr:colOff>
      <xdr:row>661</xdr:row>
      <xdr:rowOff>152400</xdr:rowOff>
    </xdr:to>
    <xdr:pic>
      <xdr:nvPicPr>
        <xdr:cNvPr id="75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657</xdr:row>
      <xdr:rowOff>0</xdr:rowOff>
    </xdr:from>
    <xdr:to>
      <xdr:col>2</xdr:col>
      <xdr:colOff>152400</xdr:colOff>
      <xdr:row>658</xdr:row>
      <xdr:rowOff>152400</xdr:rowOff>
    </xdr:to>
    <xdr:pic>
      <xdr:nvPicPr>
        <xdr:cNvPr id="75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661</xdr:row>
      <xdr:rowOff>0</xdr:rowOff>
    </xdr:from>
    <xdr:to>
      <xdr:col>2</xdr:col>
      <xdr:colOff>152400</xdr:colOff>
      <xdr:row>661</xdr:row>
      <xdr:rowOff>152400</xdr:rowOff>
    </xdr:to>
    <xdr:pic>
      <xdr:nvPicPr>
        <xdr:cNvPr id="75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658</xdr:row>
      <xdr:rowOff>0</xdr:rowOff>
    </xdr:from>
    <xdr:to>
      <xdr:col>2</xdr:col>
      <xdr:colOff>152400</xdr:colOff>
      <xdr:row>658</xdr:row>
      <xdr:rowOff>152400</xdr:rowOff>
    </xdr:to>
    <xdr:pic>
      <xdr:nvPicPr>
        <xdr:cNvPr id="75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655</xdr:row>
      <xdr:rowOff>0</xdr:rowOff>
    </xdr:from>
    <xdr:to>
      <xdr:col>2</xdr:col>
      <xdr:colOff>152400</xdr:colOff>
      <xdr:row>655</xdr:row>
      <xdr:rowOff>152400</xdr:rowOff>
    </xdr:to>
    <xdr:pic>
      <xdr:nvPicPr>
        <xdr:cNvPr id="75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656</xdr:row>
      <xdr:rowOff>0</xdr:rowOff>
    </xdr:from>
    <xdr:to>
      <xdr:col>2</xdr:col>
      <xdr:colOff>152400</xdr:colOff>
      <xdr:row>656</xdr:row>
      <xdr:rowOff>152400</xdr:rowOff>
    </xdr:to>
    <xdr:pic>
      <xdr:nvPicPr>
        <xdr:cNvPr id="75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655</xdr:row>
      <xdr:rowOff>0</xdr:rowOff>
    </xdr:from>
    <xdr:to>
      <xdr:col>2</xdr:col>
      <xdr:colOff>152400</xdr:colOff>
      <xdr:row>655</xdr:row>
      <xdr:rowOff>152400</xdr:rowOff>
    </xdr:to>
    <xdr:pic>
      <xdr:nvPicPr>
        <xdr:cNvPr id="75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653</xdr:row>
      <xdr:rowOff>0</xdr:rowOff>
    </xdr:from>
    <xdr:to>
      <xdr:col>2</xdr:col>
      <xdr:colOff>152400</xdr:colOff>
      <xdr:row>653</xdr:row>
      <xdr:rowOff>152400</xdr:rowOff>
    </xdr:to>
    <xdr:pic>
      <xdr:nvPicPr>
        <xdr:cNvPr id="75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656</xdr:row>
      <xdr:rowOff>0</xdr:rowOff>
    </xdr:from>
    <xdr:to>
      <xdr:col>2</xdr:col>
      <xdr:colOff>152400</xdr:colOff>
      <xdr:row>656</xdr:row>
      <xdr:rowOff>152400</xdr:rowOff>
    </xdr:to>
    <xdr:pic>
      <xdr:nvPicPr>
        <xdr:cNvPr id="75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656</xdr:row>
      <xdr:rowOff>0</xdr:rowOff>
    </xdr:from>
    <xdr:to>
      <xdr:col>2</xdr:col>
      <xdr:colOff>152400</xdr:colOff>
      <xdr:row>656</xdr:row>
      <xdr:rowOff>152400</xdr:rowOff>
    </xdr:to>
    <xdr:pic>
      <xdr:nvPicPr>
        <xdr:cNvPr id="75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653</xdr:row>
      <xdr:rowOff>0</xdr:rowOff>
    </xdr:from>
    <xdr:to>
      <xdr:col>2</xdr:col>
      <xdr:colOff>152400</xdr:colOff>
      <xdr:row>653</xdr:row>
      <xdr:rowOff>152400</xdr:rowOff>
    </xdr:to>
    <xdr:pic>
      <xdr:nvPicPr>
        <xdr:cNvPr id="75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654</xdr:row>
      <xdr:rowOff>0</xdr:rowOff>
    </xdr:from>
    <xdr:to>
      <xdr:col>2</xdr:col>
      <xdr:colOff>152400</xdr:colOff>
      <xdr:row>654</xdr:row>
      <xdr:rowOff>152400</xdr:rowOff>
    </xdr:to>
    <xdr:pic>
      <xdr:nvPicPr>
        <xdr:cNvPr id="75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653</xdr:row>
      <xdr:rowOff>0</xdr:rowOff>
    </xdr:from>
    <xdr:to>
      <xdr:col>2</xdr:col>
      <xdr:colOff>152400</xdr:colOff>
      <xdr:row>653</xdr:row>
      <xdr:rowOff>152400</xdr:rowOff>
    </xdr:to>
    <xdr:pic>
      <xdr:nvPicPr>
        <xdr:cNvPr id="75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653</xdr:row>
      <xdr:rowOff>0</xdr:rowOff>
    </xdr:from>
    <xdr:to>
      <xdr:col>2</xdr:col>
      <xdr:colOff>152400</xdr:colOff>
      <xdr:row>653</xdr:row>
      <xdr:rowOff>152400</xdr:rowOff>
    </xdr:to>
    <xdr:pic>
      <xdr:nvPicPr>
        <xdr:cNvPr id="75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654</xdr:row>
      <xdr:rowOff>0</xdr:rowOff>
    </xdr:from>
    <xdr:to>
      <xdr:col>2</xdr:col>
      <xdr:colOff>152400</xdr:colOff>
      <xdr:row>654</xdr:row>
      <xdr:rowOff>152400</xdr:rowOff>
    </xdr:to>
    <xdr:pic>
      <xdr:nvPicPr>
        <xdr:cNvPr id="75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655</xdr:row>
      <xdr:rowOff>0</xdr:rowOff>
    </xdr:from>
    <xdr:to>
      <xdr:col>2</xdr:col>
      <xdr:colOff>152400</xdr:colOff>
      <xdr:row>655</xdr:row>
      <xdr:rowOff>152400</xdr:rowOff>
    </xdr:to>
    <xdr:pic>
      <xdr:nvPicPr>
        <xdr:cNvPr id="75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657</xdr:row>
      <xdr:rowOff>0</xdr:rowOff>
    </xdr:from>
    <xdr:to>
      <xdr:col>2</xdr:col>
      <xdr:colOff>152400</xdr:colOff>
      <xdr:row>657</xdr:row>
      <xdr:rowOff>152400</xdr:rowOff>
    </xdr:to>
    <xdr:pic>
      <xdr:nvPicPr>
        <xdr:cNvPr id="75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654</xdr:row>
      <xdr:rowOff>0</xdr:rowOff>
    </xdr:from>
    <xdr:to>
      <xdr:col>2</xdr:col>
      <xdr:colOff>152400</xdr:colOff>
      <xdr:row>654</xdr:row>
      <xdr:rowOff>152400</xdr:rowOff>
    </xdr:to>
    <xdr:pic>
      <xdr:nvPicPr>
        <xdr:cNvPr id="75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653</xdr:row>
      <xdr:rowOff>0</xdr:rowOff>
    </xdr:from>
    <xdr:to>
      <xdr:col>2</xdr:col>
      <xdr:colOff>152400</xdr:colOff>
      <xdr:row>653</xdr:row>
      <xdr:rowOff>152400</xdr:rowOff>
    </xdr:to>
    <xdr:pic>
      <xdr:nvPicPr>
        <xdr:cNvPr id="75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657</xdr:row>
      <xdr:rowOff>0</xdr:rowOff>
    </xdr:from>
    <xdr:to>
      <xdr:col>2</xdr:col>
      <xdr:colOff>152400</xdr:colOff>
      <xdr:row>657</xdr:row>
      <xdr:rowOff>152400</xdr:rowOff>
    </xdr:to>
    <xdr:pic>
      <xdr:nvPicPr>
        <xdr:cNvPr id="75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653</xdr:row>
      <xdr:rowOff>0</xdr:rowOff>
    </xdr:from>
    <xdr:to>
      <xdr:col>2</xdr:col>
      <xdr:colOff>152400</xdr:colOff>
      <xdr:row>653</xdr:row>
      <xdr:rowOff>152400</xdr:rowOff>
    </xdr:to>
    <xdr:pic>
      <xdr:nvPicPr>
        <xdr:cNvPr id="75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657</xdr:row>
      <xdr:rowOff>0</xdr:rowOff>
    </xdr:from>
    <xdr:to>
      <xdr:col>2</xdr:col>
      <xdr:colOff>152400</xdr:colOff>
      <xdr:row>657</xdr:row>
      <xdr:rowOff>152400</xdr:rowOff>
    </xdr:to>
    <xdr:pic>
      <xdr:nvPicPr>
        <xdr:cNvPr id="75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654</xdr:row>
      <xdr:rowOff>0</xdr:rowOff>
    </xdr:from>
    <xdr:to>
      <xdr:col>2</xdr:col>
      <xdr:colOff>152400</xdr:colOff>
      <xdr:row>654</xdr:row>
      <xdr:rowOff>152400</xdr:rowOff>
    </xdr:to>
    <xdr:pic>
      <xdr:nvPicPr>
        <xdr:cNvPr id="75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152400</xdr:colOff>
      <xdr:row>650</xdr:row>
      <xdr:rowOff>152400</xdr:rowOff>
    </xdr:to>
    <xdr:pic>
      <xdr:nvPicPr>
        <xdr:cNvPr id="75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651</xdr:row>
      <xdr:rowOff>0</xdr:rowOff>
    </xdr:from>
    <xdr:to>
      <xdr:col>2</xdr:col>
      <xdr:colOff>152400</xdr:colOff>
      <xdr:row>651</xdr:row>
      <xdr:rowOff>152400</xdr:rowOff>
    </xdr:to>
    <xdr:pic>
      <xdr:nvPicPr>
        <xdr:cNvPr id="75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152400</xdr:colOff>
      <xdr:row>650</xdr:row>
      <xdr:rowOff>152400</xdr:rowOff>
    </xdr:to>
    <xdr:pic>
      <xdr:nvPicPr>
        <xdr:cNvPr id="75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152400</xdr:colOff>
      <xdr:row>648</xdr:row>
      <xdr:rowOff>152400</xdr:rowOff>
    </xdr:to>
    <xdr:pic>
      <xdr:nvPicPr>
        <xdr:cNvPr id="75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651</xdr:row>
      <xdr:rowOff>0</xdr:rowOff>
    </xdr:from>
    <xdr:to>
      <xdr:col>2</xdr:col>
      <xdr:colOff>152400</xdr:colOff>
      <xdr:row>651</xdr:row>
      <xdr:rowOff>152400</xdr:rowOff>
    </xdr:to>
    <xdr:pic>
      <xdr:nvPicPr>
        <xdr:cNvPr id="75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651</xdr:row>
      <xdr:rowOff>0</xdr:rowOff>
    </xdr:from>
    <xdr:to>
      <xdr:col>2</xdr:col>
      <xdr:colOff>152400</xdr:colOff>
      <xdr:row>651</xdr:row>
      <xdr:rowOff>152400</xdr:rowOff>
    </xdr:to>
    <xdr:pic>
      <xdr:nvPicPr>
        <xdr:cNvPr id="75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152400</xdr:colOff>
      <xdr:row>648</xdr:row>
      <xdr:rowOff>152400</xdr:rowOff>
    </xdr:to>
    <xdr:pic>
      <xdr:nvPicPr>
        <xdr:cNvPr id="75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152400</xdr:colOff>
      <xdr:row>649</xdr:row>
      <xdr:rowOff>152400</xdr:rowOff>
    </xdr:to>
    <xdr:pic>
      <xdr:nvPicPr>
        <xdr:cNvPr id="75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152400</xdr:colOff>
      <xdr:row>648</xdr:row>
      <xdr:rowOff>152400</xdr:rowOff>
    </xdr:to>
    <xdr:pic>
      <xdr:nvPicPr>
        <xdr:cNvPr id="75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152400</xdr:colOff>
      <xdr:row>648</xdr:row>
      <xdr:rowOff>152400</xdr:rowOff>
    </xdr:to>
    <xdr:pic>
      <xdr:nvPicPr>
        <xdr:cNvPr id="75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152400</xdr:colOff>
      <xdr:row>649</xdr:row>
      <xdr:rowOff>152400</xdr:rowOff>
    </xdr:to>
    <xdr:pic>
      <xdr:nvPicPr>
        <xdr:cNvPr id="75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152400</xdr:colOff>
      <xdr:row>650</xdr:row>
      <xdr:rowOff>152400</xdr:rowOff>
    </xdr:to>
    <xdr:pic>
      <xdr:nvPicPr>
        <xdr:cNvPr id="75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652</xdr:row>
      <xdr:rowOff>0</xdr:rowOff>
    </xdr:from>
    <xdr:to>
      <xdr:col>2</xdr:col>
      <xdr:colOff>152400</xdr:colOff>
      <xdr:row>652</xdr:row>
      <xdr:rowOff>152400</xdr:rowOff>
    </xdr:to>
    <xdr:pic>
      <xdr:nvPicPr>
        <xdr:cNvPr id="75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152400</xdr:colOff>
      <xdr:row>649</xdr:row>
      <xdr:rowOff>152400</xdr:rowOff>
    </xdr:to>
    <xdr:pic>
      <xdr:nvPicPr>
        <xdr:cNvPr id="75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152400</xdr:colOff>
      <xdr:row>648</xdr:row>
      <xdr:rowOff>152400</xdr:rowOff>
    </xdr:to>
    <xdr:pic>
      <xdr:nvPicPr>
        <xdr:cNvPr id="75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652</xdr:row>
      <xdr:rowOff>0</xdr:rowOff>
    </xdr:from>
    <xdr:to>
      <xdr:col>2</xdr:col>
      <xdr:colOff>152400</xdr:colOff>
      <xdr:row>652</xdr:row>
      <xdr:rowOff>152400</xdr:rowOff>
    </xdr:to>
    <xdr:pic>
      <xdr:nvPicPr>
        <xdr:cNvPr id="75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152400</xdr:colOff>
      <xdr:row>648</xdr:row>
      <xdr:rowOff>152400</xdr:rowOff>
    </xdr:to>
    <xdr:pic>
      <xdr:nvPicPr>
        <xdr:cNvPr id="75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652</xdr:row>
      <xdr:rowOff>0</xdr:rowOff>
    </xdr:from>
    <xdr:to>
      <xdr:col>2</xdr:col>
      <xdr:colOff>152400</xdr:colOff>
      <xdr:row>652</xdr:row>
      <xdr:rowOff>152400</xdr:rowOff>
    </xdr:to>
    <xdr:pic>
      <xdr:nvPicPr>
        <xdr:cNvPr id="75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152400</xdr:colOff>
      <xdr:row>649</xdr:row>
      <xdr:rowOff>152400</xdr:rowOff>
    </xdr:to>
    <xdr:pic>
      <xdr:nvPicPr>
        <xdr:cNvPr id="75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642</xdr:row>
      <xdr:rowOff>0</xdr:rowOff>
    </xdr:from>
    <xdr:to>
      <xdr:col>2</xdr:col>
      <xdr:colOff>152400</xdr:colOff>
      <xdr:row>642</xdr:row>
      <xdr:rowOff>152400</xdr:rowOff>
    </xdr:to>
    <xdr:pic>
      <xdr:nvPicPr>
        <xdr:cNvPr id="75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643</xdr:row>
      <xdr:rowOff>0</xdr:rowOff>
    </xdr:from>
    <xdr:to>
      <xdr:col>2</xdr:col>
      <xdr:colOff>152400</xdr:colOff>
      <xdr:row>643</xdr:row>
      <xdr:rowOff>152400</xdr:rowOff>
    </xdr:to>
    <xdr:pic>
      <xdr:nvPicPr>
        <xdr:cNvPr id="75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642</xdr:row>
      <xdr:rowOff>0</xdr:rowOff>
    </xdr:from>
    <xdr:to>
      <xdr:col>2</xdr:col>
      <xdr:colOff>152400</xdr:colOff>
      <xdr:row>642</xdr:row>
      <xdr:rowOff>152400</xdr:rowOff>
    </xdr:to>
    <xdr:pic>
      <xdr:nvPicPr>
        <xdr:cNvPr id="75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640</xdr:row>
      <xdr:rowOff>0</xdr:rowOff>
    </xdr:from>
    <xdr:to>
      <xdr:col>2</xdr:col>
      <xdr:colOff>152400</xdr:colOff>
      <xdr:row>640</xdr:row>
      <xdr:rowOff>152400</xdr:rowOff>
    </xdr:to>
    <xdr:pic>
      <xdr:nvPicPr>
        <xdr:cNvPr id="75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643</xdr:row>
      <xdr:rowOff>0</xdr:rowOff>
    </xdr:from>
    <xdr:to>
      <xdr:col>2</xdr:col>
      <xdr:colOff>152400</xdr:colOff>
      <xdr:row>643</xdr:row>
      <xdr:rowOff>152400</xdr:rowOff>
    </xdr:to>
    <xdr:pic>
      <xdr:nvPicPr>
        <xdr:cNvPr id="75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643</xdr:row>
      <xdr:rowOff>0</xdr:rowOff>
    </xdr:from>
    <xdr:to>
      <xdr:col>2</xdr:col>
      <xdr:colOff>152400</xdr:colOff>
      <xdr:row>643</xdr:row>
      <xdr:rowOff>152400</xdr:rowOff>
    </xdr:to>
    <xdr:pic>
      <xdr:nvPicPr>
        <xdr:cNvPr id="75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640</xdr:row>
      <xdr:rowOff>0</xdr:rowOff>
    </xdr:from>
    <xdr:to>
      <xdr:col>2</xdr:col>
      <xdr:colOff>152400</xdr:colOff>
      <xdr:row>640</xdr:row>
      <xdr:rowOff>152400</xdr:rowOff>
    </xdr:to>
    <xdr:pic>
      <xdr:nvPicPr>
        <xdr:cNvPr id="75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641</xdr:row>
      <xdr:rowOff>0</xdr:rowOff>
    </xdr:from>
    <xdr:to>
      <xdr:col>2</xdr:col>
      <xdr:colOff>152400</xdr:colOff>
      <xdr:row>641</xdr:row>
      <xdr:rowOff>152400</xdr:rowOff>
    </xdr:to>
    <xdr:pic>
      <xdr:nvPicPr>
        <xdr:cNvPr id="75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640</xdr:row>
      <xdr:rowOff>0</xdr:rowOff>
    </xdr:from>
    <xdr:to>
      <xdr:col>2</xdr:col>
      <xdr:colOff>152400</xdr:colOff>
      <xdr:row>640</xdr:row>
      <xdr:rowOff>152400</xdr:rowOff>
    </xdr:to>
    <xdr:pic>
      <xdr:nvPicPr>
        <xdr:cNvPr id="75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640</xdr:row>
      <xdr:rowOff>0</xdr:rowOff>
    </xdr:from>
    <xdr:to>
      <xdr:col>2</xdr:col>
      <xdr:colOff>152400</xdr:colOff>
      <xdr:row>640</xdr:row>
      <xdr:rowOff>152400</xdr:rowOff>
    </xdr:to>
    <xdr:pic>
      <xdr:nvPicPr>
        <xdr:cNvPr id="75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641</xdr:row>
      <xdr:rowOff>0</xdr:rowOff>
    </xdr:from>
    <xdr:to>
      <xdr:col>2</xdr:col>
      <xdr:colOff>152400</xdr:colOff>
      <xdr:row>641</xdr:row>
      <xdr:rowOff>152400</xdr:rowOff>
    </xdr:to>
    <xdr:pic>
      <xdr:nvPicPr>
        <xdr:cNvPr id="75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642</xdr:row>
      <xdr:rowOff>0</xdr:rowOff>
    </xdr:from>
    <xdr:to>
      <xdr:col>2</xdr:col>
      <xdr:colOff>152400</xdr:colOff>
      <xdr:row>642</xdr:row>
      <xdr:rowOff>152400</xdr:rowOff>
    </xdr:to>
    <xdr:pic>
      <xdr:nvPicPr>
        <xdr:cNvPr id="75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644</xdr:row>
      <xdr:rowOff>0</xdr:rowOff>
    </xdr:from>
    <xdr:to>
      <xdr:col>2</xdr:col>
      <xdr:colOff>152400</xdr:colOff>
      <xdr:row>644</xdr:row>
      <xdr:rowOff>152400</xdr:rowOff>
    </xdr:to>
    <xdr:pic>
      <xdr:nvPicPr>
        <xdr:cNvPr id="75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641</xdr:row>
      <xdr:rowOff>0</xdr:rowOff>
    </xdr:from>
    <xdr:to>
      <xdr:col>2</xdr:col>
      <xdr:colOff>152400</xdr:colOff>
      <xdr:row>641</xdr:row>
      <xdr:rowOff>152400</xdr:rowOff>
    </xdr:to>
    <xdr:pic>
      <xdr:nvPicPr>
        <xdr:cNvPr id="75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640</xdr:row>
      <xdr:rowOff>0</xdr:rowOff>
    </xdr:from>
    <xdr:to>
      <xdr:col>2</xdr:col>
      <xdr:colOff>152400</xdr:colOff>
      <xdr:row>640</xdr:row>
      <xdr:rowOff>152400</xdr:rowOff>
    </xdr:to>
    <xdr:pic>
      <xdr:nvPicPr>
        <xdr:cNvPr id="75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644</xdr:row>
      <xdr:rowOff>0</xdr:rowOff>
    </xdr:from>
    <xdr:to>
      <xdr:col>2</xdr:col>
      <xdr:colOff>152400</xdr:colOff>
      <xdr:row>644</xdr:row>
      <xdr:rowOff>152400</xdr:rowOff>
    </xdr:to>
    <xdr:pic>
      <xdr:nvPicPr>
        <xdr:cNvPr id="75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640</xdr:row>
      <xdr:rowOff>0</xdr:rowOff>
    </xdr:from>
    <xdr:to>
      <xdr:col>2</xdr:col>
      <xdr:colOff>152400</xdr:colOff>
      <xdr:row>640</xdr:row>
      <xdr:rowOff>152400</xdr:rowOff>
    </xdr:to>
    <xdr:pic>
      <xdr:nvPicPr>
        <xdr:cNvPr id="75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644</xdr:row>
      <xdr:rowOff>0</xdr:rowOff>
    </xdr:from>
    <xdr:to>
      <xdr:col>2</xdr:col>
      <xdr:colOff>152400</xdr:colOff>
      <xdr:row>644</xdr:row>
      <xdr:rowOff>152400</xdr:rowOff>
    </xdr:to>
    <xdr:pic>
      <xdr:nvPicPr>
        <xdr:cNvPr id="75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641</xdr:row>
      <xdr:rowOff>0</xdr:rowOff>
    </xdr:from>
    <xdr:to>
      <xdr:col>2</xdr:col>
      <xdr:colOff>152400</xdr:colOff>
      <xdr:row>641</xdr:row>
      <xdr:rowOff>152400</xdr:rowOff>
    </xdr:to>
    <xdr:pic>
      <xdr:nvPicPr>
        <xdr:cNvPr id="75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579</xdr:row>
      <xdr:rowOff>0</xdr:rowOff>
    </xdr:from>
    <xdr:to>
      <xdr:col>2</xdr:col>
      <xdr:colOff>152400</xdr:colOff>
      <xdr:row>579</xdr:row>
      <xdr:rowOff>152400</xdr:rowOff>
    </xdr:to>
    <xdr:pic>
      <xdr:nvPicPr>
        <xdr:cNvPr id="75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580</xdr:row>
      <xdr:rowOff>0</xdr:rowOff>
    </xdr:from>
    <xdr:to>
      <xdr:col>2</xdr:col>
      <xdr:colOff>152400</xdr:colOff>
      <xdr:row>580</xdr:row>
      <xdr:rowOff>152400</xdr:rowOff>
    </xdr:to>
    <xdr:pic>
      <xdr:nvPicPr>
        <xdr:cNvPr id="75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579</xdr:row>
      <xdr:rowOff>0</xdr:rowOff>
    </xdr:from>
    <xdr:to>
      <xdr:col>2</xdr:col>
      <xdr:colOff>152400</xdr:colOff>
      <xdr:row>579</xdr:row>
      <xdr:rowOff>152400</xdr:rowOff>
    </xdr:to>
    <xdr:pic>
      <xdr:nvPicPr>
        <xdr:cNvPr id="75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577</xdr:row>
      <xdr:rowOff>0</xdr:rowOff>
    </xdr:from>
    <xdr:to>
      <xdr:col>2</xdr:col>
      <xdr:colOff>152400</xdr:colOff>
      <xdr:row>577</xdr:row>
      <xdr:rowOff>152400</xdr:rowOff>
    </xdr:to>
    <xdr:pic>
      <xdr:nvPicPr>
        <xdr:cNvPr id="75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580</xdr:row>
      <xdr:rowOff>0</xdr:rowOff>
    </xdr:from>
    <xdr:to>
      <xdr:col>2</xdr:col>
      <xdr:colOff>152400</xdr:colOff>
      <xdr:row>580</xdr:row>
      <xdr:rowOff>152400</xdr:rowOff>
    </xdr:to>
    <xdr:pic>
      <xdr:nvPicPr>
        <xdr:cNvPr id="75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580</xdr:row>
      <xdr:rowOff>0</xdr:rowOff>
    </xdr:from>
    <xdr:to>
      <xdr:col>2</xdr:col>
      <xdr:colOff>152400</xdr:colOff>
      <xdr:row>580</xdr:row>
      <xdr:rowOff>152400</xdr:rowOff>
    </xdr:to>
    <xdr:pic>
      <xdr:nvPicPr>
        <xdr:cNvPr id="76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577</xdr:row>
      <xdr:rowOff>0</xdr:rowOff>
    </xdr:from>
    <xdr:to>
      <xdr:col>2</xdr:col>
      <xdr:colOff>152400</xdr:colOff>
      <xdr:row>577</xdr:row>
      <xdr:rowOff>152400</xdr:rowOff>
    </xdr:to>
    <xdr:pic>
      <xdr:nvPicPr>
        <xdr:cNvPr id="76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578</xdr:row>
      <xdr:rowOff>0</xdr:rowOff>
    </xdr:from>
    <xdr:to>
      <xdr:col>2</xdr:col>
      <xdr:colOff>152400</xdr:colOff>
      <xdr:row>578</xdr:row>
      <xdr:rowOff>152400</xdr:rowOff>
    </xdr:to>
    <xdr:pic>
      <xdr:nvPicPr>
        <xdr:cNvPr id="76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577</xdr:row>
      <xdr:rowOff>0</xdr:rowOff>
    </xdr:from>
    <xdr:to>
      <xdr:col>2</xdr:col>
      <xdr:colOff>152400</xdr:colOff>
      <xdr:row>577</xdr:row>
      <xdr:rowOff>152400</xdr:rowOff>
    </xdr:to>
    <xdr:pic>
      <xdr:nvPicPr>
        <xdr:cNvPr id="76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577</xdr:row>
      <xdr:rowOff>0</xdr:rowOff>
    </xdr:from>
    <xdr:to>
      <xdr:col>2</xdr:col>
      <xdr:colOff>152400</xdr:colOff>
      <xdr:row>577</xdr:row>
      <xdr:rowOff>152400</xdr:rowOff>
    </xdr:to>
    <xdr:pic>
      <xdr:nvPicPr>
        <xdr:cNvPr id="76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578</xdr:row>
      <xdr:rowOff>0</xdr:rowOff>
    </xdr:from>
    <xdr:to>
      <xdr:col>2</xdr:col>
      <xdr:colOff>152400</xdr:colOff>
      <xdr:row>578</xdr:row>
      <xdr:rowOff>152400</xdr:rowOff>
    </xdr:to>
    <xdr:pic>
      <xdr:nvPicPr>
        <xdr:cNvPr id="76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579</xdr:row>
      <xdr:rowOff>0</xdr:rowOff>
    </xdr:from>
    <xdr:to>
      <xdr:col>2</xdr:col>
      <xdr:colOff>152400</xdr:colOff>
      <xdr:row>579</xdr:row>
      <xdr:rowOff>152400</xdr:rowOff>
    </xdr:to>
    <xdr:pic>
      <xdr:nvPicPr>
        <xdr:cNvPr id="76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581</xdr:row>
      <xdr:rowOff>0</xdr:rowOff>
    </xdr:from>
    <xdr:to>
      <xdr:col>2</xdr:col>
      <xdr:colOff>152400</xdr:colOff>
      <xdr:row>581</xdr:row>
      <xdr:rowOff>152400</xdr:rowOff>
    </xdr:to>
    <xdr:pic>
      <xdr:nvPicPr>
        <xdr:cNvPr id="76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578</xdr:row>
      <xdr:rowOff>0</xdr:rowOff>
    </xdr:from>
    <xdr:to>
      <xdr:col>2</xdr:col>
      <xdr:colOff>152400</xdr:colOff>
      <xdr:row>578</xdr:row>
      <xdr:rowOff>152400</xdr:rowOff>
    </xdr:to>
    <xdr:pic>
      <xdr:nvPicPr>
        <xdr:cNvPr id="76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577</xdr:row>
      <xdr:rowOff>0</xdr:rowOff>
    </xdr:from>
    <xdr:to>
      <xdr:col>2</xdr:col>
      <xdr:colOff>152400</xdr:colOff>
      <xdr:row>577</xdr:row>
      <xdr:rowOff>152400</xdr:rowOff>
    </xdr:to>
    <xdr:pic>
      <xdr:nvPicPr>
        <xdr:cNvPr id="76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581</xdr:row>
      <xdr:rowOff>0</xdr:rowOff>
    </xdr:from>
    <xdr:to>
      <xdr:col>2</xdr:col>
      <xdr:colOff>152400</xdr:colOff>
      <xdr:row>581</xdr:row>
      <xdr:rowOff>152400</xdr:rowOff>
    </xdr:to>
    <xdr:pic>
      <xdr:nvPicPr>
        <xdr:cNvPr id="76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577</xdr:row>
      <xdr:rowOff>0</xdr:rowOff>
    </xdr:from>
    <xdr:to>
      <xdr:col>2</xdr:col>
      <xdr:colOff>152400</xdr:colOff>
      <xdr:row>577</xdr:row>
      <xdr:rowOff>152400</xdr:rowOff>
    </xdr:to>
    <xdr:pic>
      <xdr:nvPicPr>
        <xdr:cNvPr id="76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581</xdr:row>
      <xdr:rowOff>0</xdr:rowOff>
    </xdr:from>
    <xdr:to>
      <xdr:col>2</xdr:col>
      <xdr:colOff>152400</xdr:colOff>
      <xdr:row>581</xdr:row>
      <xdr:rowOff>152400</xdr:rowOff>
    </xdr:to>
    <xdr:pic>
      <xdr:nvPicPr>
        <xdr:cNvPr id="76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578</xdr:row>
      <xdr:rowOff>0</xdr:rowOff>
    </xdr:from>
    <xdr:to>
      <xdr:col>2</xdr:col>
      <xdr:colOff>152400</xdr:colOff>
      <xdr:row>578</xdr:row>
      <xdr:rowOff>152400</xdr:rowOff>
    </xdr:to>
    <xdr:pic>
      <xdr:nvPicPr>
        <xdr:cNvPr id="76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566</xdr:row>
      <xdr:rowOff>0</xdr:rowOff>
    </xdr:from>
    <xdr:to>
      <xdr:col>2</xdr:col>
      <xdr:colOff>152400</xdr:colOff>
      <xdr:row>566</xdr:row>
      <xdr:rowOff>152400</xdr:rowOff>
    </xdr:to>
    <xdr:pic>
      <xdr:nvPicPr>
        <xdr:cNvPr id="76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567</xdr:row>
      <xdr:rowOff>0</xdr:rowOff>
    </xdr:from>
    <xdr:to>
      <xdr:col>2</xdr:col>
      <xdr:colOff>152400</xdr:colOff>
      <xdr:row>567</xdr:row>
      <xdr:rowOff>152400</xdr:rowOff>
    </xdr:to>
    <xdr:pic>
      <xdr:nvPicPr>
        <xdr:cNvPr id="76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566</xdr:row>
      <xdr:rowOff>0</xdr:rowOff>
    </xdr:from>
    <xdr:to>
      <xdr:col>2</xdr:col>
      <xdr:colOff>152400</xdr:colOff>
      <xdr:row>566</xdr:row>
      <xdr:rowOff>152400</xdr:rowOff>
    </xdr:to>
    <xdr:pic>
      <xdr:nvPicPr>
        <xdr:cNvPr id="76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565</xdr:row>
      <xdr:rowOff>152400</xdr:rowOff>
    </xdr:to>
    <xdr:pic>
      <xdr:nvPicPr>
        <xdr:cNvPr id="76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567</xdr:row>
      <xdr:rowOff>0</xdr:rowOff>
    </xdr:from>
    <xdr:to>
      <xdr:col>2</xdr:col>
      <xdr:colOff>152400</xdr:colOff>
      <xdr:row>567</xdr:row>
      <xdr:rowOff>152400</xdr:rowOff>
    </xdr:to>
    <xdr:pic>
      <xdr:nvPicPr>
        <xdr:cNvPr id="76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567</xdr:row>
      <xdr:rowOff>0</xdr:rowOff>
    </xdr:from>
    <xdr:to>
      <xdr:col>2</xdr:col>
      <xdr:colOff>152400</xdr:colOff>
      <xdr:row>567</xdr:row>
      <xdr:rowOff>152400</xdr:rowOff>
    </xdr:to>
    <xdr:pic>
      <xdr:nvPicPr>
        <xdr:cNvPr id="76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565</xdr:row>
      <xdr:rowOff>152400</xdr:rowOff>
    </xdr:to>
    <xdr:pic>
      <xdr:nvPicPr>
        <xdr:cNvPr id="76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565</xdr:row>
      <xdr:rowOff>0</xdr:rowOff>
    </xdr:from>
    <xdr:to>
      <xdr:col>2</xdr:col>
      <xdr:colOff>152400</xdr:colOff>
      <xdr:row>565</xdr:row>
      <xdr:rowOff>152400</xdr:rowOff>
    </xdr:to>
    <xdr:pic>
      <xdr:nvPicPr>
        <xdr:cNvPr id="76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565</xdr:row>
      <xdr:rowOff>152400</xdr:rowOff>
    </xdr:to>
    <xdr:pic>
      <xdr:nvPicPr>
        <xdr:cNvPr id="76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565</xdr:row>
      <xdr:rowOff>152400</xdr:rowOff>
    </xdr:to>
    <xdr:pic>
      <xdr:nvPicPr>
        <xdr:cNvPr id="76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565</xdr:row>
      <xdr:rowOff>0</xdr:rowOff>
    </xdr:from>
    <xdr:to>
      <xdr:col>2</xdr:col>
      <xdr:colOff>152400</xdr:colOff>
      <xdr:row>565</xdr:row>
      <xdr:rowOff>152400</xdr:rowOff>
    </xdr:to>
    <xdr:pic>
      <xdr:nvPicPr>
        <xdr:cNvPr id="76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566</xdr:row>
      <xdr:rowOff>0</xdr:rowOff>
    </xdr:from>
    <xdr:to>
      <xdr:col>2</xdr:col>
      <xdr:colOff>152400</xdr:colOff>
      <xdr:row>566</xdr:row>
      <xdr:rowOff>152400</xdr:rowOff>
    </xdr:to>
    <xdr:pic>
      <xdr:nvPicPr>
        <xdr:cNvPr id="76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152400</xdr:colOff>
      <xdr:row>568</xdr:row>
      <xdr:rowOff>152400</xdr:rowOff>
    </xdr:to>
    <xdr:pic>
      <xdr:nvPicPr>
        <xdr:cNvPr id="76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565</xdr:row>
      <xdr:rowOff>0</xdr:rowOff>
    </xdr:from>
    <xdr:to>
      <xdr:col>2</xdr:col>
      <xdr:colOff>152400</xdr:colOff>
      <xdr:row>565</xdr:row>
      <xdr:rowOff>152400</xdr:rowOff>
    </xdr:to>
    <xdr:pic>
      <xdr:nvPicPr>
        <xdr:cNvPr id="76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565</xdr:row>
      <xdr:rowOff>152400</xdr:rowOff>
    </xdr:to>
    <xdr:pic>
      <xdr:nvPicPr>
        <xdr:cNvPr id="76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152400</xdr:colOff>
      <xdr:row>568</xdr:row>
      <xdr:rowOff>152400</xdr:rowOff>
    </xdr:to>
    <xdr:pic>
      <xdr:nvPicPr>
        <xdr:cNvPr id="76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565</xdr:row>
      <xdr:rowOff>152400</xdr:rowOff>
    </xdr:to>
    <xdr:pic>
      <xdr:nvPicPr>
        <xdr:cNvPr id="76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152400</xdr:colOff>
      <xdr:row>568</xdr:row>
      <xdr:rowOff>152400</xdr:rowOff>
    </xdr:to>
    <xdr:pic>
      <xdr:nvPicPr>
        <xdr:cNvPr id="76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565</xdr:row>
      <xdr:rowOff>0</xdr:rowOff>
    </xdr:from>
    <xdr:to>
      <xdr:col>2</xdr:col>
      <xdr:colOff>152400</xdr:colOff>
      <xdr:row>565</xdr:row>
      <xdr:rowOff>152400</xdr:rowOff>
    </xdr:to>
    <xdr:pic>
      <xdr:nvPicPr>
        <xdr:cNvPr id="76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562</xdr:row>
      <xdr:rowOff>0</xdr:rowOff>
    </xdr:from>
    <xdr:to>
      <xdr:col>2</xdr:col>
      <xdr:colOff>152400</xdr:colOff>
      <xdr:row>562</xdr:row>
      <xdr:rowOff>152400</xdr:rowOff>
    </xdr:to>
    <xdr:pic>
      <xdr:nvPicPr>
        <xdr:cNvPr id="76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563</xdr:row>
      <xdr:rowOff>0</xdr:rowOff>
    </xdr:from>
    <xdr:to>
      <xdr:col>2</xdr:col>
      <xdr:colOff>152400</xdr:colOff>
      <xdr:row>563</xdr:row>
      <xdr:rowOff>152400</xdr:rowOff>
    </xdr:to>
    <xdr:pic>
      <xdr:nvPicPr>
        <xdr:cNvPr id="76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562</xdr:row>
      <xdr:rowOff>0</xdr:rowOff>
    </xdr:from>
    <xdr:to>
      <xdr:col>2</xdr:col>
      <xdr:colOff>152400</xdr:colOff>
      <xdr:row>562</xdr:row>
      <xdr:rowOff>152400</xdr:rowOff>
    </xdr:to>
    <xdr:pic>
      <xdr:nvPicPr>
        <xdr:cNvPr id="76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560</xdr:row>
      <xdr:rowOff>0</xdr:rowOff>
    </xdr:from>
    <xdr:to>
      <xdr:col>2</xdr:col>
      <xdr:colOff>152400</xdr:colOff>
      <xdr:row>560</xdr:row>
      <xdr:rowOff>152400</xdr:rowOff>
    </xdr:to>
    <xdr:pic>
      <xdr:nvPicPr>
        <xdr:cNvPr id="76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563</xdr:row>
      <xdr:rowOff>0</xdr:rowOff>
    </xdr:from>
    <xdr:to>
      <xdr:col>2</xdr:col>
      <xdr:colOff>152400</xdr:colOff>
      <xdr:row>563</xdr:row>
      <xdr:rowOff>152400</xdr:rowOff>
    </xdr:to>
    <xdr:pic>
      <xdr:nvPicPr>
        <xdr:cNvPr id="76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563</xdr:row>
      <xdr:rowOff>0</xdr:rowOff>
    </xdr:from>
    <xdr:to>
      <xdr:col>2</xdr:col>
      <xdr:colOff>152400</xdr:colOff>
      <xdr:row>563</xdr:row>
      <xdr:rowOff>152400</xdr:rowOff>
    </xdr:to>
    <xdr:pic>
      <xdr:nvPicPr>
        <xdr:cNvPr id="76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560</xdr:row>
      <xdr:rowOff>0</xdr:rowOff>
    </xdr:from>
    <xdr:to>
      <xdr:col>2</xdr:col>
      <xdr:colOff>152400</xdr:colOff>
      <xdr:row>560</xdr:row>
      <xdr:rowOff>152400</xdr:rowOff>
    </xdr:to>
    <xdr:pic>
      <xdr:nvPicPr>
        <xdr:cNvPr id="76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561</xdr:row>
      <xdr:rowOff>0</xdr:rowOff>
    </xdr:from>
    <xdr:to>
      <xdr:col>2</xdr:col>
      <xdr:colOff>152400</xdr:colOff>
      <xdr:row>561</xdr:row>
      <xdr:rowOff>152400</xdr:rowOff>
    </xdr:to>
    <xdr:pic>
      <xdr:nvPicPr>
        <xdr:cNvPr id="76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560</xdr:row>
      <xdr:rowOff>0</xdr:rowOff>
    </xdr:from>
    <xdr:to>
      <xdr:col>2</xdr:col>
      <xdr:colOff>152400</xdr:colOff>
      <xdr:row>560</xdr:row>
      <xdr:rowOff>152400</xdr:rowOff>
    </xdr:to>
    <xdr:pic>
      <xdr:nvPicPr>
        <xdr:cNvPr id="76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560</xdr:row>
      <xdr:rowOff>0</xdr:rowOff>
    </xdr:from>
    <xdr:to>
      <xdr:col>2</xdr:col>
      <xdr:colOff>152400</xdr:colOff>
      <xdr:row>560</xdr:row>
      <xdr:rowOff>152400</xdr:rowOff>
    </xdr:to>
    <xdr:pic>
      <xdr:nvPicPr>
        <xdr:cNvPr id="76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561</xdr:row>
      <xdr:rowOff>0</xdr:rowOff>
    </xdr:from>
    <xdr:to>
      <xdr:col>2</xdr:col>
      <xdr:colOff>152400</xdr:colOff>
      <xdr:row>561</xdr:row>
      <xdr:rowOff>152400</xdr:rowOff>
    </xdr:to>
    <xdr:pic>
      <xdr:nvPicPr>
        <xdr:cNvPr id="76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562</xdr:row>
      <xdr:rowOff>0</xdr:rowOff>
    </xdr:from>
    <xdr:to>
      <xdr:col>2</xdr:col>
      <xdr:colOff>152400</xdr:colOff>
      <xdr:row>562</xdr:row>
      <xdr:rowOff>152400</xdr:rowOff>
    </xdr:to>
    <xdr:pic>
      <xdr:nvPicPr>
        <xdr:cNvPr id="76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564</xdr:row>
      <xdr:rowOff>152400</xdr:rowOff>
    </xdr:to>
    <xdr:pic>
      <xdr:nvPicPr>
        <xdr:cNvPr id="76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561</xdr:row>
      <xdr:rowOff>0</xdr:rowOff>
    </xdr:from>
    <xdr:to>
      <xdr:col>2</xdr:col>
      <xdr:colOff>152400</xdr:colOff>
      <xdr:row>561</xdr:row>
      <xdr:rowOff>152400</xdr:rowOff>
    </xdr:to>
    <xdr:pic>
      <xdr:nvPicPr>
        <xdr:cNvPr id="76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560</xdr:row>
      <xdr:rowOff>0</xdr:rowOff>
    </xdr:from>
    <xdr:to>
      <xdr:col>2</xdr:col>
      <xdr:colOff>152400</xdr:colOff>
      <xdr:row>560</xdr:row>
      <xdr:rowOff>152400</xdr:rowOff>
    </xdr:to>
    <xdr:pic>
      <xdr:nvPicPr>
        <xdr:cNvPr id="76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564</xdr:row>
      <xdr:rowOff>152400</xdr:rowOff>
    </xdr:to>
    <xdr:pic>
      <xdr:nvPicPr>
        <xdr:cNvPr id="76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560</xdr:row>
      <xdr:rowOff>0</xdr:rowOff>
    </xdr:from>
    <xdr:to>
      <xdr:col>2</xdr:col>
      <xdr:colOff>152400</xdr:colOff>
      <xdr:row>560</xdr:row>
      <xdr:rowOff>152400</xdr:rowOff>
    </xdr:to>
    <xdr:pic>
      <xdr:nvPicPr>
        <xdr:cNvPr id="76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564</xdr:row>
      <xdr:rowOff>0</xdr:rowOff>
    </xdr:from>
    <xdr:to>
      <xdr:col>2</xdr:col>
      <xdr:colOff>152400</xdr:colOff>
      <xdr:row>564</xdr:row>
      <xdr:rowOff>152400</xdr:rowOff>
    </xdr:to>
    <xdr:pic>
      <xdr:nvPicPr>
        <xdr:cNvPr id="76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561</xdr:row>
      <xdr:rowOff>0</xdr:rowOff>
    </xdr:from>
    <xdr:to>
      <xdr:col>2</xdr:col>
      <xdr:colOff>152400</xdr:colOff>
      <xdr:row>561</xdr:row>
      <xdr:rowOff>152400</xdr:rowOff>
    </xdr:to>
    <xdr:pic>
      <xdr:nvPicPr>
        <xdr:cNvPr id="76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471</xdr:row>
      <xdr:rowOff>0</xdr:rowOff>
    </xdr:from>
    <xdr:to>
      <xdr:col>2</xdr:col>
      <xdr:colOff>152400</xdr:colOff>
      <xdr:row>471</xdr:row>
      <xdr:rowOff>152400</xdr:rowOff>
    </xdr:to>
    <xdr:pic>
      <xdr:nvPicPr>
        <xdr:cNvPr id="76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152400</xdr:colOff>
      <xdr:row>472</xdr:row>
      <xdr:rowOff>152400</xdr:rowOff>
    </xdr:to>
    <xdr:pic>
      <xdr:nvPicPr>
        <xdr:cNvPr id="76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471</xdr:row>
      <xdr:rowOff>0</xdr:rowOff>
    </xdr:from>
    <xdr:to>
      <xdr:col>2</xdr:col>
      <xdr:colOff>152400</xdr:colOff>
      <xdr:row>471</xdr:row>
      <xdr:rowOff>152400</xdr:rowOff>
    </xdr:to>
    <xdr:pic>
      <xdr:nvPicPr>
        <xdr:cNvPr id="76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469</xdr:row>
      <xdr:rowOff>0</xdr:rowOff>
    </xdr:from>
    <xdr:to>
      <xdr:col>2</xdr:col>
      <xdr:colOff>152400</xdr:colOff>
      <xdr:row>469</xdr:row>
      <xdr:rowOff>152400</xdr:rowOff>
    </xdr:to>
    <xdr:pic>
      <xdr:nvPicPr>
        <xdr:cNvPr id="76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152400</xdr:colOff>
      <xdr:row>472</xdr:row>
      <xdr:rowOff>152400</xdr:rowOff>
    </xdr:to>
    <xdr:pic>
      <xdr:nvPicPr>
        <xdr:cNvPr id="76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152400</xdr:colOff>
      <xdr:row>472</xdr:row>
      <xdr:rowOff>152400</xdr:rowOff>
    </xdr:to>
    <xdr:pic>
      <xdr:nvPicPr>
        <xdr:cNvPr id="76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469</xdr:row>
      <xdr:rowOff>0</xdr:rowOff>
    </xdr:from>
    <xdr:to>
      <xdr:col>2</xdr:col>
      <xdr:colOff>152400</xdr:colOff>
      <xdr:row>469</xdr:row>
      <xdr:rowOff>152400</xdr:rowOff>
    </xdr:to>
    <xdr:pic>
      <xdr:nvPicPr>
        <xdr:cNvPr id="76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470</xdr:row>
      <xdr:rowOff>0</xdr:rowOff>
    </xdr:from>
    <xdr:to>
      <xdr:col>2</xdr:col>
      <xdr:colOff>152400</xdr:colOff>
      <xdr:row>470</xdr:row>
      <xdr:rowOff>152400</xdr:rowOff>
    </xdr:to>
    <xdr:pic>
      <xdr:nvPicPr>
        <xdr:cNvPr id="76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469</xdr:row>
      <xdr:rowOff>0</xdr:rowOff>
    </xdr:from>
    <xdr:to>
      <xdr:col>2</xdr:col>
      <xdr:colOff>152400</xdr:colOff>
      <xdr:row>469</xdr:row>
      <xdr:rowOff>152400</xdr:rowOff>
    </xdr:to>
    <xdr:pic>
      <xdr:nvPicPr>
        <xdr:cNvPr id="76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469</xdr:row>
      <xdr:rowOff>0</xdr:rowOff>
    </xdr:from>
    <xdr:to>
      <xdr:col>2</xdr:col>
      <xdr:colOff>152400</xdr:colOff>
      <xdr:row>469</xdr:row>
      <xdr:rowOff>152400</xdr:rowOff>
    </xdr:to>
    <xdr:pic>
      <xdr:nvPicPr>
        <xdr:cNvPr id="76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470</xdr:row>
      <xdr:rowOff>0</xdr:rowOff>
    </xdr:from>
    <xdr:to>
      <xdr:col>2</xdr:col>
      <xdr:colOff>152400</xdr:colOff>
      <xdr:row>470</xdr:row>
      <xdr:rowOff>152400</xdr:rowOff>
    </xdr:to>
    <xdr:pic>
      <xdr:nvPicPr>
        <xdr:cNvPr id="76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471</xdr:row>
      <xdr:rowOff>0</xdr:rowOff>
    </xdr:from>
    <xdr:to>
      <xdr:col>2</xdr:col>
      <xdr:colOff>152400</xdr:colOff>
      <xdr:row>471</xdr:row>
      <xdr:rowOff>152400</xdr:rowOff>
    </xdr:to>
    <xdr:pic>
      <xdr:nvPicPr>
        <xdr:cNvPr id="76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473</xdr:row>
      <xdr:rowOff>0</xdr:rowOff>
    </xdr:from>
    <xdr:to>
      <xdr:col>2</xdr:col>
      <xdr:colOff>152400</xdr:colOff>
      <xdr:row>473</xdr:row>
      <xdr:rowOff>152400</xdr:rowOff>
    </xdr:to>
    <xdr:pic>
      <xdr:nvPicPr>
        <xdr:cNvPr id="76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470</xdr:row>
      <xdr:rowOff>0</xdr:rowOff>
    </xdr:from>
    <xdr:to>
      <xdr:col>2</xdr:col>
      <xdr:colOff>152400</xdr:colOff>
      <xdr:row>470</xdr:row>
      <xdr:rowOff>152400</xdr:rowOff>
    </xdr:to>
    <xdr:pic>
      <xdr:nvPicPr>
        <xdr:cNvPr id="76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469</xdr:row>
      <xdr:rowOff>0</xdr:rowOff>
    </xdr:from>
    <xdr:to>
      <xdr:col>2</xdr:col>
      <xdr:colOff>152400</xdr:colOff>
      <xdr:row>469</xdr:row>
      <xdr:rowOff>152400</xdr:rowOff>
    </xdr:to>
    <xdr:pic>
      <xdr:nvPicPr>
        <xdr:cNvPr id="76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473</xdr:row>
      <xdr:rowOff>0</xdr:rowOff>
    </xdr:from>
    <xdr:to>
      <xdr:col>2</xdr:col>
      <xdr:colOff>152400</xdr:colOff>
      <xdr:row>473</xdr:row>
      <xdr:rowOff>152400</xdr:rowOff>
    </xdr:to>
    <xdr:pic>
      <xdr:nvPicPr>
        <xdr:cNvPr id="76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469</xdr:row>
      <xdr:rowOff>0</xdr:rowOff>
    </xdr:from>
    <xdr:to>
      <xdr:col>2</xdr:col>
      <xdr:colOff>152400</xdr:colOff>
      <xdr:row>469</xdr:row>
      <xdr:rowOff>152400</xdr:rowOff>
    </xdr:to>
    <xdr:pic>
      <xdr:nvPicPr>
        <xdr:cNvPr id="76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473</xdr:row>
      <xdr:rowOff>0</xdr:rowOff>
    </xdr:from>
    <xdr:to>
      <xdr:col>2</xdr:col>
      <xdr:colOff>152400</xdr:colOff>
      <xdr:row>473</xdr:row>
      <xdr:rowOff>152400</xdr:rowOff>
    </xdr:to>
    <xdr:pic>
      <xdr:nvPicPr>
        <xdr:cNvPr id="76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470</xdr:row>
      <xdr:rowOff>0</xdr:rowOff>
    </xdr:from>
    <xdr:to>
      <xdr:col>2</xdr:col>
      <xdr:colOff>152400</xdr:colOff>
      <xdr:row>470</xdr:row>
      <xdr:rowOff>152400</xdr:rowOff>
    </xdr:to>
    <xdr:pic>
      <xdr:nvPicPr>
        <xdr:cNvPr id="76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464</xdr:row>
      <xdr:rowOff>0</xdr:rowOff>
    </xdr:from>
    <xdr:to>
      <xdr:col>2</xdr:col>
      <xdr:colOff>152400</xdr:colOff>
      <xdr:row>464</xdr:row>
      <xdr:rowOff>152400</xdr:rowOff>
    </xdr:to>
    <xdr:pic>
      <xdr:nvPicPr>
        <xdr:cNvPr id="76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465</xdr:row>
      <xdr:rowOff>0</xdr:rowOff>
    </xdr:from>
    <xdr:to>
      <xdr:col>2</xdr:col>
      <xdr:colOff>152400</xdr:colOff>
      <xdr:row>465</xdr:row>
      <xdr:rowOff>152400</xdr:rowOff>
    </xdr:to>
    <xdr:pic>
      <xdr:nvPicPr>
        <xdr:cNvPr id="76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464</xdr:row>
      <xdr:rowOff>0</xdr:rowOff>
    </xdr:from>
    <xdr:to>
      <xdr:col>2</xdr:col>
      <xdr:colOff>152400</xdr:colOff>
      <xdr:row>464</xdr:row>
      <xdr:rowOff>152400</xdr:rowOff>
    </xdr:to>
    <xdr:pic>
      <xdr:nvPicPr>
        <xdr:cNvPr id="76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76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465</xdr:row>
      <xdr:rowOff>0</xdr:rowOff>
    </xdr:from>
    <xdr:to>
      <xdr:col>2</xdr:col>
      <xdr:colOff>152400</xdr:colOff>
      <xdr:row>465</xdr:row>
      <xdr:rowOff>152400</xdr:rowOff>
    </xdr:to>
    <xdr:pic>
      <xdr:nvPicPr>
        <xdr:cNvPr id="76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465</xdr:row>
      <xdr:rowOff>0</xdr:rowOff>
    </xdr:from>
    <xdr:to>
      <xdr:col>2</xdr:col>
      <xdr:colOff>152400</xdr:colOff>
      <xdr:row>465</xdr:row>
      <xdr:rowOff>152400</xdr:rowOff>
    </xdr:to>
    <xdr:pic>
      <xdr:nvPicPr>
        <xdr:cNvPr id="76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76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152400</xdr:colOff>
      <xdr:row>463</xdr:row>
      <xdr:rowOff>152400</xdr:rowOff>
    </xdr:to>
    <xdr:pic>
      <xdr:nvPicPr>
        <xdr:cNvPr id="76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76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76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152400</xdr:colOff>
      <xdr:row>463</xdr:row>
      <xdr:rowOff>152400</xdr:rowOff>
    </xdr:to>
    <xdr:pic>
      <xdr:nvPicPr>
        <xdr:cNvPr id="76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464</xdr:row>
      <xdr:rowOff>0</xdr:rowOff>
    </xdr:from>
    <xdr:to>
      <xdr:col>2</xdr:col>
      <xdr:colOff>152400</xdr:colOff>
      <xdr:row>464</xdr:row>
      <xdr:rowOff>152400</xdr:rowOff>
    </xdr:to>
    <xdr:pic>
      <xdr:nvPicPr>
        <xdr:cNvPr id="76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152400</xdr:colOff>
      <xdr:row>466</xdr:row>
      <xdr:rowOff>152400</xdr:rowOff>
    </xdr:to>
    <xdr:pic>
      <xdr:nvPicPr>
        <xdr:cNvPr id="76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152400</xdr:colOff>
      <xdr:row>463</xdr:row>
      <xdr:rowOff>152400</xdr:rowOff>
    </xdr:to>
    <xdr:pic>
      <xdr:nvPicPr>
        <xdr:cNvPr id="76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76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152400</xdr:colOff>
      <xdr:row>466</xdr:row>
      <xdr:rowOff>152400</xdr:rowOff>
    </xdr:to>
    <xdr:pic>
      <xdr:nvPicPr>
        <xdr:cNvPr id="76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76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152400</xdr:colOff>
      <xdr:row>466</xdr:row>
      <xdr:rowOff>152400</xdr:rowOff>
    </xdr:to>
    <xdr:pic>
      <xdr:nvPicPr>
        <xdr:cNvPr id="76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152400</xdr:colOff>
      <xdr:row>463</xdr:row>
      <xdr:rowOff>152400</xdr:rowOff>
    </xdr:to>
    <xdr:pic>
      <xdr:nvPicPr>
        <xdr:cNvPr id="76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152400</xdr:colOff>
      <xdr:row>448</xdr:row>
      <xdr:rowOff>152400</xdr:rowOff>
    </xdr:to>
    <xdr:pic>
      <xdr:nvPicPr>
        <xdr:cNvPr id="76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152400</xdr:colOff>
      <xdr:row>449</xdr:row>
      <xdr:rowOff>152400</xdr:rowOff>
    </xdr:to>
    <xdr:pic>
      <xdr:nvPicPr>
        <xdr:cNvPr id="76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152400</xdr:colOff>
      <xdr:row>448</xdr:row>
      <xdr:rowOff>152400</xdr:rowOff>
    </xdr:to>
    <xdr:pic>
      <xdr:nvPicPr>
        <xdr:cNvPr id="76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446</xdr:row>
      <xdr:rowOff>0</xdr:rowOff>
    </xdr:from>
    <xdr:to>
      <xdr:col>2</xdr:col>
      <xdr:colOff>152400</xdr:colOff>
      <xdr:row>446</xdr:row>
      <xdr:rowOff>152400</xdr:rowOff>
    </xdr:to>
    <xdr:pic>
      <xdr:nvPicPr>
        <xdr:cNvPr id="76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152400</xdr:colOff>
      <xdr:row>449</xdr:row>
      <xdr:rowOff>152400</xdr:rowOff>
    </xdr:to>
    <xdr:pic>
      <xdr:nvPicPr>
        <xdr:cNvPr id="76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449</xdr:row>
      <xdr:rowOff>0</xdr:rowOff>
    </xdr:from>
    <xdr:to>
      <xdr:col>2</xdr:col>
      <xdr:colOff>152400</xdr:colOff>
      <xdr:row>449</xdr:row>
      <xdr:rowOff>152400</xdr:rowOff>
    </xdr:to>
    <xdr:pic>
      <xdr:nvPicPr>
        <xdr:cNvPr id="76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446</xdr:row>
      <xdr:rowOff>0</xdr:rowOff>
    </xdr:from>
    <xdr:to>
      <xdr:col>2</xdr:col>
      <xdr:colOff>152400</xdr:colOff>
      <xdr:row>446</xdr:row>
      <xdr:rowOff>152400</xdr:rowOff>
    </xdr:to>
    <xdr:pic>
      <xdr:nvPicPr>
        <xdr:cNvPr id="76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447</xdr:row>
      <xdr:rowOff>0</xdr:rowOff>
    </xdr:from>
    <xdr:to>
      <xdr:col>2</xdr:col>
      <xdr:colOff>152400</xdr:colOff>
      <xdr:row>447</xdr:row>
      <xdr:rowOff>152400</xdr:rowOff>
    </xdr:to>
    <xdr:pic>
      <xdr:nvPicPr>
        <xdr:cNvPr id="76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446</xdr:row>
      <xdr:rowOff>0</xdr:rowOff>
    </xdr:from>
    <xdr:to>
      <xdr:col>2</xdr:col>
      <xdr:colOff>152400</xdr:colOff>
      <xdr:row>446</xdr:row>
      <xdr:rowOff>152400</xdr:rowOff>
    </xdr:to>
    <xdr:pic>
      <xdr:nvPicPr>
        <xdr:cNvPr id="76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446</xdr:row>
      <xdr:rowOff>0</xdr:rowOff>
    </xdr:from>
    <xdr:to>
      <xdr:col>2</xdr:col>
      <xdr:colOff>152400</xdr:colOff>
      <xdr:row>446</xdr:row>
      <xdr:rowOff>152400</xdr:rowOff>
    </xdr:to>
    <xdr:pic>
      <xdr:nvPicPr>
        <xdr:cNvPr id="76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447</xdr:row>
      <xdr:rowOff>0</xdr:rowOff>
    </xdr:from>
    <xdr:to>
      <xdr:col>2</xdr:col>
      <xdr:colOff>152400</xdr:colOff>
      <xdr:row>447</xdr:row>
      <xdr:rowOff>152400</xdr:rowOff>
    </xdr:to>
    <xdr:pic>
      <xdr:nvPicPr>
        <xdr:cNvPr id="77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448</xdr:row>
      <xdr:rowOff>0</xdr:rowOff>
    </xdr:from>
    <xdr:to>
      <xdr:col>2</xdr:col>
      <xdr:colOff>152400</xdr:colOff>
      <xdr:row>448</xdr:row>
      <xdr:rowOff>152400</xdr:rowOff>
    </xdr:to>
    <xdr:pic>
      <xdr:nvPicPr>
        <xdr:cNvPr id="77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450</xdr:row>
      <xdr:rowOff>0</xdr:rowOff>
    </xdr:from>
    <xdr:to>
      <xdr:col>2</xdr:col>
      <xdr:colOff>152400</xdr:colOff>
      <xdr:row>450</xdr:row>
      <xdr:rowOff>152400</xdr:rowOff>
    </xdr:to>
    <xdr:pic>
      <xdr:nvPicPr>
        <xdr:cNvPr id="77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447</xdr:row>
      <xdr:rowOff>0</xdr:rowOff>
    </xdr:from>
    <xdr:to>
      <xdr:col>2</xdr:col>
      <xdr:colOff>152400</xdr:colOff>
      <xdr:row>447</xdr:row>
      <xdr:rowOff>152400</xdr:rowOff>
    </xdr:to>
    <xdr:pic>
      <xdr:nvPicPr>
        <xdr:cNvPr id="77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446</xdr:row>
      <xdr:rowOff>0</xdr:rowOff>
    </xdr:from>
    <xdr:to>
      <xdr:col>2</xdr:col>
      <xdr:colOff>152400</xdr:colOff>
      <xdr:row>446</xdr:row>
      <xdr:rowOff>152400</xdr:rowOff>
    </xdr:to>
    <xdr:pic>
      <xdr:nvPicPr>
        <xdr:cNvPr id="77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450</xdr:row>
      <xdr:rowOff>0</xdr:rowOff>
    </xdr:from>
    <xdr:to>
      <xdr:col>2</xdr:col>
      <xdr:colOff>152400</xdr:colOff>
      <xdr:row>450</xdr:row>
      <xdr:rowOff>152400</xdr:rowOff>
    </xdr:to>
    <xdr:pic>
      <xdr:nvPicPr>
        <xdr:cNvPr id="77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446</xdr:row>
      <xdr:rowOff>0</xdr:rowOff>
    </xdr:from>
    <xdr:to>
      <xdr:col>2</xdr:col>
      <xdr:colOff>152400</xdr:colOff>
      <xdr:row>446</xdr:row>
      <xdr:rowOff>152400</xdr:rowOff>
    </xdr:to>
    <xdr:pic>
      <xdr:nvPicPr>
        <xdr:cNvPr id="77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450</xdr:row>
      <xdr:rowOff>0</xdr:rowOff>
    </xdr:from>
    <xdr:to>
      <xdr:col>2</xdr:col>
      <xdr:colOff>152400</xdr:colOff>
      <xdr:row>450</xdr:row>
      <xdr:rowOff>152400</xdr:rowOff>
    </xdr:to>
    <xdr:pic>
      <xdr:nvPicPr>
        <xdr:cNvPr id="77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447</xdr:row>
      <xdr:rowOff>0</xdr:rowOff>
    </xdr:from>
    <xdr:to>
      <xdr:col>2</xdr:col>
      <xdr:colOff>152400</xdr:colOff>
      <xdr:row>447</xdr:row>
      <xdr:rowOff>152400</xdr:rowOff>
    </xdr:to>
    <xdr:pic>
      <xdr:nvPicPr>
        <xdr:cNvPr id="77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372</xdr:row>
      <xdr:rowOff>0</xdr:rowOff>
    </xdr:from>
    <xdr:to>
      <xdr:col>2</xdr:col>
      <xdr:colOff>152400</xdr:colOff>
      <xdr:row>372</xdr:row>
      <xdr:rowOff>152400</xdr:rowOff>
    </xdr:to>
    <xdr:pic>
      <xdr:nvPicPr>
        <xdr:cNvPr id="77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373</xdr:row>
      <xdr:rowOff>0</xdr:rowOff>
    </xdr:from>
    <xdr:to>
      <xdr:col>2</xdr:col>
      <xdr:colOff>152400</xdr:colOff>
      <xdr:row>373</xdr:row>
      <xdr:rowOff>152400</xdr:rowOff>
    </xdr:to>
    <xdr:pic>
      <xdr:nvPicPr>
        <xdr:cNvPr id="77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372</xdr:row>
      <xdr:rowOff>0</xdr:rowOff>
    </xdr:from>
    <xdr:to>
      <xdr:col>2</xdr:col>
      <xdr:colOff>152400</xdr:colOff>
      <xdr:row>372</xdr:row>
      <xdr:rowOff>152400</xdr:rowOff>
    </xdr:to>
    <xdr:pic>
      <xdr:nvPicPr>
        <xdr:cNvPr id="77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370</xdr:row>
      <xdr:rowOff>152400</xdr:rowOff>
    </xdr:to>
    <xdr:pic>
      <xdr:nvPicPr>
        <xdr:cNvPr id="77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373</xdr:row>
      <xdr:rowOff>0</xdr:rowOff>
    </xdr:from>
    <xdr:to>
      <xdr:col>2</xdr:col>
      <xdr:colOff>152400</xdr:colOff>
      <xdr:row>373</xdr:row>
      <xdr:rowOff>152400</xdr:rowOff>
    </xdr:to>
    <xdr:pic>
      <xdr:nvPicPr>
        <xdr:cNvPr id="77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373</xdr:row>
      <xdr:rowOff>0</xdr:rowOff>
    </xdr:from>
    <xdr:to>
      <xdr:col>2</xdr:col>
      <xdr:colOff>152400</xdr:colOff>
      <xdr:row>373</xdr:row>
      <xdr:rowOff>152400</xdr:rowOff>
    </xdr:to>
    <xdr:pic>
      <xdr:nvPicPr>
        <xdr:cNvPr id="77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370</xdr:row>
      <xdr:rowOff>152400</xdr:rowOff>
    </xdr:to>
    <xdr:pic>
      <xdr:nvPicPr>
        <xdr:cNvPr id="77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371</xdr:row>
      <xdr:rowOff>0</xdr:rowOff>
    </xdr:from>
    <xdr:to>
      <xdr:col>2</xdr:col>
      <xdr:colOff>152400</xdr:colOff>
      <xdr:row>371</xdr:row>
      <xdr:rowOff>152400</xdr:rowOff>
    </xdr:to>
    <xdr:pic>
      <xdr:nvPicPr>
        <xdr:cNvPr id="77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370</xdr:row>
      <xdr:rowOff>152400</xdr:rowOff>
    </xdr:to>
    <xdr:pic>
      <xdr:nvPicPr>
        <xdr:cNvPr id="77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370</xdr:row>
      <xdr:rowOff>152400</xdr:rowOff>
    </xdr:to>
    <xdr:pic>
      <xdr:nvPicPr>
        <xdr:cNvPr id="77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371</xdr:row>
      <xdr:rowOff>0</xdr:rowOff>
    </xdr:from>
    <xdr:to>
      <xdr:col>2</xdr:col>
      <xdr:colOff>152400</xdr:colOff>
      <xdr:row>371</xdr:row>
      <xdr:rowOff>152400</xdr:rowOff>
    </xdr:to>
    <xdr:pic>
      <xdr:nvPicPr>
        <xdr:cNvPr id="77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372</xdr:row>
      <xdr:rowOff>0</xdr:rowOff>
    </xdr:from>
    <xdr:to>
      <xdr:col>2</xdr:col>
      <xdr:colOff>152400</xdr:colOff>
      <xdr:row>372</xdr:row>
      <xdr:rowOff>152400</xdr:rowOff>
    </xdr:to>
    <xdr:pic>
      <xdr:nvPicPr>
        <xdr:cNvPr id="77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374</xdr:row>
      <xdr:rowOff>0</xdr:rowOff>
    </xdr:from>
    <xdr:to>
      <xdr:col>2</xdr:col>
      <xdr:colOff>152400</xdr:colOff>
      <xdr:row>374</xdr:row>
      <xdr:rowOff>152400</xdr:rowOff>
    </xdr:to>
    <xdr:pic>
      <xdr:nvPicPr>
        <xdr:cNvPr id="77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371</xdr:row>
      <xdr:rowOff>0</xdr:rowOff>
    </xdr:from>
    <xdr:to>
      <xdr:col>2</xdr:col>
      <xdr:colOff>152400</xdr:colOff>
      <xdr:row>371</xdr:row>
      <xdr:rowOff>152400</xdr:rowOff>
    </xdr:to>
    <xdr:pic>
      <xdr:nvPicPr>
        <xdr:cNvPr id="77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370</xdr:row>
      <xdr:rowOff>152400</xdr:rowOff>
    </xdr:to>
    <xdr:pic>
      <xdr:nvPicPr>
        <xdr:cNvPr id="77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374</xdr:row>
      <xdr:rowOff>0</xdr:rowOff>
    </xdr:from>
    <xdr:to>
      <xdr:col>2</xdr:col>
      <xdr:colOff>152400</xdr:colOff>
      <xdr:row>374</xdr:row>
      <xdr:rowOff>152400</xdr:rowOff>
    </xdr:to>
    <xdr:pic>
      <xdr:nvPicPr>
        <xdr:cNvPr id="77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370</xdr:row>
      <xdr:rowOff>0</xdr:rowOff>
    </xdr:from>
    <xdr:to>
      <xdr:col>2</xdr:col>
      <xdr:colOff>152400</xdr:colOff>
      <xdr:row>370</xdr:row>
      <xdr:rowOff>152400</xdr:rowOff>
    </xdr:to>
    <xdr:pic>
      <xdr:nvPicPr>
        <xdr:cNvPr id="77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374</xdr:row>
      <xdr:rowOff>0</xdr:rowOff>
    </xdr:from>
    <xdr:to>
      <xdr:col>2</xdr:col>
      <xdr:colOff>152400</xdr:colOff>
      <xdr:row>374</xdr:row>
      <xdr:rowOff>152400</xdr:rowOff>
    </xdr:to>
    <xdr:pic>
      <xdr:nvPicPr>
        <xdr:cNvPr id="77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371</xdr:row>
      <xdr:rowOff>0</xdr:rowOff>
    </xdr:from>
    <xdr:to>
      <xdr:col>2</xdr:col>
      <xdr:colOff>152400</xdr:colOff>
      <xdr:row>371</xdr:row>
      <xdr:rowOff>152400</xdr:rowOff>
    </xdr:to>
    <xdr:pic>
      <xdr:nvPicPr>
        <xdr:cNvPr id="77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352</xdr:row>
      <xdr:rowOff>152400</xdr:rowOff>
    </xdr:to>
    <xdr:pic>
      <xdr:nvPicPr>
        <xdr:cNvPr id="77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353</xdr:row>
      <xdr:rowOff>0</xdr:rowOff>
    </xdr:from>
    <xdr:to>
      <xdr:col>2</xdr:col>
      <xdr:colOff>152400</xdr:colOff>
      <xdr:row>353</xdr:row>
      <xdr:rowOff>152400</xdr:rowOff>
    </xdr:to>
    <xdr:pic>
      <xdr:nvPicPr>
        <xdr:cNvPr id="77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352</xdr:row>
      <xdr:rowOff>152400</xdr:rowOff>
    </xdr:to>
    <xdr:pic>
      <xdr:nvPicPr>
        <xdr:cNvPr id="77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350</xdr:row>
      <xdr:rowOff>0</xdr:rowOff>
    </xdr:from>
    <xdr:to>
      <xdr:col>2</xdr:col>
      <xdr:colOff>152400</xdr:colOff>
      <xdr:row>350</xdr:row>
      <xdr:rowOff>152400</xdr:rowOff>
    </xdr:to>
    <xdr:pic>
      <xdr:nvPicPr>
        <xdr:cNvPr id="77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353</xdr:row>
      <xdr:rowOff>0</xdr:rowOff>
    </xdr:from>
    <xdr:to>
      <xdr:col>2</xdr:col>
      <xdr:colOff>152400</xdr:colOff>
      <xdr:row>353</xdr:row>
      <xdr:rowOff>152400</xdr:rowOff>
    </xdr:to>
    <xdr:pic>
      <xdr:nvPicPr>
        <xdr:cNvPr id="77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353</xdr:row>
      <xdr:rowOff>0</xdr:rowOff>
    </xdr:from>
    <xdr:to>
      <xdr:col>2</xdr:col>
      <xdr:colOff>152400</xdr:colOff>
      <xdr:row>353</xdr:row>
      <xdr:rowOff>152400</xdr:rowOff>
    </xdr:to>
    <xdr:pic>
      <xdr:nvPicPr>
        <xdr:cNvPr id="77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350</xdr:row>
      <xdr:rowOff>0</xdr:rowOff>
    </xdr:from>
    <xdr:to>
      <xdr:col>2</xdr:col>
      <xdr:colOff>152400</xdr:colOff>
      <xdr:row>350</xdr:row>
      <xdr:rowOff>152400</xdr:rowOff>
    </xdr:to>
    <xdr:pic>
      <xdr:nvPicPr>
        <xdr:cNvPr id="77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351</xdr:row>
      <xdr:rowOff>0</xdr:rowOff>
    </xdr:from>
    <xdr:to>
      <xdr:col>2</xdr:col>
      <xdr:colOff>152400</xdr:colOff>
      <xdr:row>351</xdr:row>
      <xdr:rowOff>152400</xdr:rowOff>
    </xdr:to>
    <xdr:pic>
      <xdr:nvPicPr>
        <xdr:cNvPr id="77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350</xdr:row>
      <xdr:rowOff>0</xdr:rowOff>
    </xdr:from>
    <xdr:to>
      <xdr:col>2</xdr:col>
      <xdr:colOff>152400</xdr:colOff>
      <xdr:row>350</xdr:row>
      <xdr:rowOff>152400</xdr:rowOff>
    </xdr:to>
    <xdr:pic>
      <xdr:nvPicPr>
        <xdr:cNvPr id="77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350</xdr:row>
      <xdr:rowOff>0</xdr:rowOff>
    </xdr:from>
    <xdr:to>
      <xdr:col>2</xdr:col>
      <xdr:colOff>152400</xdr:colOff>
      <xdr:row>350</xdr:row>
      <xdr:rowOff>152400</xdr:rowOff>
    </xdr:to>
    <xdr:pic>
      <xdr:nvPicPr>
        <xdr:cNvPr id="77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351</xdr:row>
      <xdr:rowOff>0</xdr:rowOff>
    </xdr:from>
    <xdr:to>
      <xdr:col>2</xdr:col>
      <xdr:colOff>152400</xdr:colOff>
      <xdr:row>351</xdr:row>
      <xdr:rowOff>152400</xdr:rowOff>
    </xdr:to>
    <xdr:pic>
      <xdr:nvPicPr>
        <xdr:cNvPr id="77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352</xdr:row>
      <xdr:rowOff>0</xdr:rowOff>
    </xdr:from>
    <xdr:to>
      <xdr:col>2</xdr:col>
      <xdr:colOff>152400</xdr:colOff>
      <xdr:row>352</xdr:row>
      <xdr:rowOff>152400</xdr:rowOff>
    </xdr:to>
    <xdr:pic>
      <xdr:nvPicPr>
        <xdr:cNvPr id="77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354</xdr:row>
      <xdr:rowOff>0</xdr:rowOff>
    </xdr:from>
    <xdr:to>
      <xdr:col>2</xdr:col>
      <xdr:colOff>152400</xdr:colOff>
      <xdr:row>354</xdr:row>
      <xdr:rowOff>152400</xdr:rowOff>
    </xdr:to>
    <xdr:pic>
      <xdr:nvPicPr>
        <xdr:cNvPr id="77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351</xdr:row>
      <xdr:rowOff>0</xdr:rowOff>
    </xdr:from>
    <xdr:to>
      <xdr:col>2</xdr:col>
      <xdr:colOff>152400</xdr:colOff>
      <xdr:row>351</xdr:row>
      <xdr:rowOff>152400</xdr:rowOff>
    </xdr:to>
    <xdr:pic>
      <xdr:nvPicPr>
        <xdr:cNvPr id="77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350</xdr:row>
      <xdr:rowOff>0</xdr:rowOff>
    </xdr:from>
    <xdr:to>
      <xdr:col>2</xdr:col>
      <xdr:colOff>152400</xdr:colOff>
      <xdr:row>350</xdr:row>
      <xdr:rowOff>152400</xdr:rowOff>
    </xdr:to>
    <xdr:pic>
      <xdr:nvPicPr>
        <xdr:cNvPr id="77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354</xdr:row>
      <xdr:rowOff>0</xdr:rowOff>
    </xdr:from>
    <xdr:to>
      <xdr:col>2</xdr:col>
      <xdr:colOff>152400</xdr:colOff>
      <xdr:row>354</xdr:row>
      <xdr:rowOff>152400</xdr:rowOff>
    </xdr:to>
    <xdr:pic>
      <xdr:nvPicPr>
        <xdr:cNvPr id="77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350</xdr:row>
      <xdr:rowOff>0</xdr:rowOff>
    </xdr:from>
    <xdr:to>
      <xdr:col>2</xdr:col>
      <xdr:colOff>152400</xdr:colOff>
      <xdr:row>350</xdr:row>
      <xdr:rowOff>152400</xdr:rowOff>
    </xdr:to>
    <xdr:pic>
      <xdr:nvPicPr>
        <xdr:cNvPr id="77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354</xdr:row>
      <xdr:rowOff>0</xdr:rowOff>
    </xdr:from>
    <xdr:to>
      <xdr:col>2</xdr:col>
      <xdr:colOff>152400</xdr:colOff>
      <xdr:row>354</xdr:row>
      <xdr:rowOff>152400</xdr:rowOff>
    </xdr:to>
    <xdr:pic>
      <xdr:nvPicPr>
        <xdr:cNvPr id="77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351</xdr:row>
      <xdr:rowOff>0</xdr:rowOff>
    </xdr:from>
    <xdr:to>
      <xdr:col>2</xdr:col>
      <xdr:colOff>152400</xdr:colOff>
      <xdr:row>351</xdr:row>
      <xdr:rowOff>152400</xdr:rowOff>
    </xdr:to>
    <xdr:pic>
      <xdr:nvPicPr>
        <xdr:cNvPr id="77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330</xdr:row>
      <xdr:rowOff>0</xdr:rowOff>
    </xdr:from>
    <xdr:to>
      <xdr:col>2</xdr:col>
      <xdr:colOff>152400</xdr:colOff>
      <xdr:row>330</xdr:row>
      <xdr:rowOff>152400</xdr:rowOff>
    </xdr:to>
    <xdr:pic>
      <xdr:nvPicPr>
        <xdr:cNvPr id="77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331</xdr:row>
      <xdr:rowOff>0</xdr:rowOff>
    </xdr:from>
    <xdr:to>
      <xdr:col>2</xdr:col>
      <xdr:colOff>152400</xdr:colOff>
      <xdr:row>331</xdr:row>
      <xdr:rowOff>152400</xdr:rowOff>
    </xdr:to>
    <xdr:pic>
      <xdr:nvPicPr>
        <xdr:cNvPr id="77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330</xdr:row>
      <xdr:rowOff>0</xdr:rowOff>
    </xdr:from>
    <xdr:to>
      <xdr:col>2</xdr:col>
      <xdr:colOff>152400</xdr:colOff>
      <xdr:row>330</xdr:row>
      <xdr:rowOff>152400</xdr:rowOff>
    </xdr:to>
    <xdr:pic>
      <xdr:nvPicPr>
        <xdr:cNvPr id="77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328</xdr:row>
      <xdr:rowOff>0</xdr:rowOff>
    </xdr:from>
    <xdr:to>
      <xdr:col>2</xdr:col>
      <xdr:colOff>152400</xdr:colOff>
      <xdr:row>328</xdr:row>
      <xdr:rowOff>152400</xdr:rowOff>
    </xdr:to>
    <xdr:pic>
      <xdr:nvPicPr>
        <xdr:cNvPr id="77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331</xdr:row>
      <xdr:rowOff>0</xdr:rowOff>
    </xdr:from>
    <xdr:to>
      <xdr:col>2</xdr:col>
      <xdr:colOff>152400</xdr:colOff>
      <xdr:row>331</xdr:row>
      <xdr:rowOff>152400</xdr:rowOff>
    </xdr:to>
    <xdr:pic>
      <xdr:nvPicPr>
        <xdr:cNvPr id="77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331</xdr:row>
      <xdr:rowOff>0</xdr:rowOff>
    </xdr:from>
    <xdr:to>
      <xdr:col>2</xdr:col>
      <xdr:colOff>152400</xdr:colOff>
      <xdr:row>331</xdr:row>
      <xdr:rowOff>152400</xdr:rowOff>
    </xdr:to>
    <xdr:pic>
      <xdr:nvPicPr>
        <xdr:cNvPr id="77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328</xdr:row>
      <xdr:rowOff>0</xdr:rowOff>
    </xdr:from>
    <xdr:to>
      <xdr:col>2</xdr:col>
      <xdr:colOff>152400</xdr:colOff>
      <xdr:row>328</xdr:row>
      <xdr:rowOff>152400</xdr:rowOff>
    </xdr:to>
    <xdr:pic>
      <xdr:nvPicPr>
        <xdr:cNvPr id="77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329</xdr:row>
      <xdr:rowOff>0</xdr:rowOff>
    </xdr:from>
    <xdr:to>
      <xdr:col>2</xdr:col>
      <xdr:colOff>152400</xdr:colOff>
      <xdr:row>329</xdr:row>
      <xdr:rowOff>152400</xdr:rowOff>
    </xdr:to>
    <xdr:pic>
      <xdr:nvPicPr>
        <xdr:cNvPr id="77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328</xdr:row>
      <xdr:rowOff>0</xdr:rowOff>
    </xdr:from>
    <xdr:to>
      <xdr:col>2</xdr:col>
      <xdr:colOff>152400</xdr:colOff>
      <xdr:row>328</xdr:row>
      <xdr:rowOff>152400</xdr:rowOff>
    </xdr:to>
    <xdr:pic>
      <xdr:nvPicPr>
        <xdr:cNvPr id="77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328</xdr:row>
      <xdr:rowOff>0</xdr:rowOff>
    </xdr:from>
    <xdr:to>
      <xdr:col>2</xdr:col>
      <xdr:colOff>152400</xdr:colOff>
      <xdr:row>328</xdr:row>
      <xdr:rowOff>152400</xdr:rowOff>
    </xdr:to>
    <xdr:pic>
      <xdr:nvPicPr>
        <xdr:cNvPr id="77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329</xdr:row>
      <xdr:rowOff>0</xdr:rowOff>
    </xdr:from>
    <xdr:to>
      <xdr:col>2</xdr:col>
      <xdr:colOff>152400</xdr:colOff>
      <xdr:row>329</xdr:row>
      <xdr:rowOff>152400</xdr:rowOff>
    </xdr:to>
    <xdr:pic>
      <xdr:nvPicPr>
        <xdr:cNvPr id="77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330</xdr:row>
      <xdr:rowOff>0</xdr:rowOff>
    </xdr:from>
    <xdr:to>
      <xdr:col>2</xdr:col>
      <xdr:colOff>152400</xdr:colOff>
      <xdr:row>330</xdr:row>
      <xdr:rowOff>152400</xdr:rowOff>
    </xdr:to>
    <xdr:pic>
      <xdr:nvPicPr>
        <xdr:cNvPr id="77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332</xdr:row>
      <xdr:rowOff>0</xdr:rowOff>
    </xdr:from>
    <xdr:to>
      <xdr:col>2</xdr:col>
      <xdr:colOff>152400</xdr:colOff>
      <xdr:row>332</xdr:row>
      <xdr:rowOff>152400</xdr:rowOff>
    </xdr:to>
    <xdr:pic>
      <xdr:nvPicPr>
        <xdr:cNvPr id="77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329</xdr:row>
      <xdr:rowOff>0</xdr:rowOff>
    </xdr:from>
    <xdr:to>
      <xdr:col>2</xdr:col>
      <xdr:colOff>152400</xdr:colOff>
      <xdr:row>329</xdr:row>
      <xdr:rowOff>152400</xdr:rowOff>
    </xdr:to>
    <xdr:pic>
      <xdr:nvPicPr>
        <xdr:cNvPr id="77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328</xdr:row>
      <xdr:rowOff>0</xdr:rowOff>
    </xdr:from>
    <xdr:to>
      <xdr:col>2</xdr:col>
      <xdr:colOff>152400</xdr:colOff>
      <xdr:row>328</xdr:row>
      <xdr:rowOff>152400</xdr:rowOff>
    </xdr:to>
    <xdr:pic>
      <xdr:nvPicPr>
        <xdr:cNvPr id="77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332</xdr:row>
      <xdr:rowOff>0</xdr:rowOff>
    </xdr:from>
    <xdr:to>
      <xdr:col>2</xdr:col>
      <xdr:colOff>152400</xdr:colOff>
      <xdr:row>332</xdr:row>
      <xdr:rowOff>152400</xdr:rowOff>
    </xdr:to>
    <xdr:pic>
      <xdr:nvPicPr>
        <xdr:cNvPr id="77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328</xdr:row>
      <xdr:rowOff>0</xdr:rowOff>
    </xdr:from>
    <xdr:to>
      <xdr:col>2</xdr:col>
      <xdr:colOff>152400</xdr:colOff>
      <xdr:row>328</xdr:row>
      <xdr:rowOff>152400</xdr:rowOff>
    </xdr:to>
    <xdr:pic>
      <xdr:nvPicPr>
        <xdr:cNvPr id="77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332</xdr:row>
      <xdr:rowOff>0</xdr:rowOff>
    </xdr:from>
    <xdr:to>
      <xdr:col>2</xdr:col>
      <xdr:colOff>152400</xdr:colOff>
      <xdr:row>332</xdr:row>
      <xdr:rowOff>152400</xdr:rowOff>
    </xdr:to>
    <xdr:pic>
      <xdr:nvPicPr>
        <xdr:cNvPr id="77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329</xdr:row>
      <xdr:rowOff>0</xdr:rowOff>
    </xdr:from>
    <xdr:to>
      <xdr:col>2</xdr:col>
      <xdr:colOff>152400</xdr:colOff>
      <xdr:row>329</xdr:row>
      <xdr:rowOff>152400</xdr:rowOff>
    </xdr:to>
    <xdr:pic>
      <xdr:nvPicPr>
        <xdr:cNvPr id="77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7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8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8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79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79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0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0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1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1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1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2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923</xdr:row>
      <xdr:rowOff>0</xdr:rowOff>
    </xdr:from>
    <xdr:to>
      <xdr:col>2</xdr:col>
      <xdr:colOff>152400</xdr:colOff>
      <xdr:row>923</xdr:row>
      <xdr:rowOff>152400</xdr:rowOff>
    </xdr:to>
    <xdr:pic>
      <xdr:nvPicPr>
        <xdr:cNvPr id="822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2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2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2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2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2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2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2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2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3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4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5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6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6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6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6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6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6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6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6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6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6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7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7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7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7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7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7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7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7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27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7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8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29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0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30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0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0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30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0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30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307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08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09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10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11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312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13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2</xdr:row>
      <xdr:rowOff>152400</xdr:rowOff>
    </xdr:to>
    <xdr:pic>
      <xdr:nvPicPr>
        <xdr:cNvPr id="8314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15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152400</xdr:colOff>
      <xdr:row>1</xdr:row>
      <xdr:rowOff>152400</xdr:rowOff>
    </xdr:to>
    <xdr:pic>
      <xdr:nvPicPr>
        <xdr:cNvPr id="831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62025" y="17268825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152400</xdr:colOff>
      <xdr:row>10</xdr:row>
      <xdr:rowOff>152400</xdr:rowOff>
    </xdr:to>
    <xdr:pic>
      <xdr:nvPicPr>
        <xdr:cNvPr id="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90500"/>
          <a:ext cx="1524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152400</xdr:colOff>
      <xdr:row>14</xdr:row>
      <xdr:rowOff>152400</xdr:rowOff>
    </xdr:to>
    <xdr:pic>
      <xdr:nvPicPr>
        <xdr:cNvPr id="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24765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152400</xdr:colOff>
      <xdr:row>14</xdr:row>
      <xdr:rowOff>152400</xdr:rowOff>
    </xdr:to>
    <xdr:pic>
      <xdr:nvPicPr>
        <xdr:cNvPr id="4" name="Picture 10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20955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152400</xdr:colOff>
      <xdr:row>14</xdr:row>
      <xdr:rowOff>152400</xdr:rowOff>
    </xdr:to>
    <xdr:pic>
      <xdr:nvPicPr>
        <xdr:cNvPr id="5" name="Picture 11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22860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152400</xdr:colOff>
      <xdr:row>14</xdr:row>
      <xdr:rowOff>152400</xdr:rowOff>
    </xdr:to>
    <xdr:pic>
      <xdr:nvPicPr>
        <xdr:cNvPr id="6" name="Picture 12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9050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152400</xdr:colOff>
      <xdr:row>14</xdr:row>
      <xdr:rowOff>152400</xdr:rowOff>
    </xdr:to>
    <xdr:pic>
      <xdr:nvPicPr>
        <xdr:cNvPr id="7" name="Picture 12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7145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152400</xdr:colOff>
      <xdr:row>14</xdr:row>
      <xdr:rowOff>152400</xdr:rowOff>
    </xdr:to>
    <xdr:pic>
      <xdr:nvPicPr>
        <xdr:cNvPr id="8" name="Picture 12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524000"/>
          <a:ext cx="152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152400</xdr:colOff>
      <xdr:row>20</xdr:row>
      <xdr:rowOff>152400</xdr:rowOff>
    </xdr:to>
    <xdr:pic>
      <xdr:nvPicPr>
        <xdr:cNvPr id="9" name="Picture 12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6195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5</xdr:col>
      <xdr:colOff>152400</xdr:colOff>
      <xdr:row>20</xdr:row>
      <xdr:rowOff>152400</xdr:rowOff>
    </xdr:to>
    <xdr:pic>
      <xdr:nvPicPr>
        <xdr:cNvPr id="10" name="Picture 13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4290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152400</xdr:colOff>
      <xdr:row>26</xdr:row>
      <xdr:rowOff>152400</xdr:rowOff>
    </xdr:to>
    <xdr:pic>
      <xdr:nvPicPr>
        <xdr:cNvPr id="11" name="Picture 9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3815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152400</xdr:colOff>
      <xdr:row>26</xdr:row>
      <xdr:rowOff>152400</xdr:rowOff>
    </xdr:to>
    <xdr:pic>
      <xdr:nvPicPr>
        <xdr:cNvPr id="12" name="Picture 9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1910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152400</xdr:colOff>
      <xdr:row>26</xdr:row>
      <xdr:rowOff>152400</xdr:rowOff>
    </xdr:to>
    <xdr:pic>
      <xdr:nvPicPr>
        <xdr:cNvPr id="13" name="Picture 10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0005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5</xdr:col>
      <xdr:colOff>152400</xdr:colOff>
      <xdr:row>26</xdr:row>
      <xdr:rowOff>152400</xdr:rowOff>
    </xdr:to>
    <xdr:pic>
      <xdr:nvPicPr>
        <xdr:cNvPr id="14" name="Picture 10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810000"/>
          <a:ext cx="152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152400</xdr:colOff>
      <xdr:row>26</xdr:row>
      <xdr:rowOff>152400</xdr:rowOff>
    </xdr:to>
    <xdr:pic>
      <xdr:nvPicPr>
        <xdr:cNvPr id="15" name="Picture 10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619500"/>
          <a:ext cx="1524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5</xdr:col>
      <xdr:colOff>152400</xdr:colOff>
      <xdr:row>26</xdr:row>
      <xdr:rowOff>152400</xdr:rowOff>
    </xdr:to>
    <xdr:pic>
      <xdr:nvPicPr>
        <xdr:cNvPr id="16" name="Picture 1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429000"/>
          <a:ext cx="1524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152400</xdr:colOff>
      <xdr:row>26</xdr:row>
      <xdr:rowOff>152400</xdr:rowOff>
    </xdr:to>
    <xdr:pic>
      <xdr:nvPicPr>
        <xdr:cNvPr id="17" name="Picture 11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30480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152400</xdr:colOff>
      <xdr:row>26</xdr:row>
      <xdr:rowOff>152400</xdr:rowOff>
    </xdr:to>
    <xdr:pic>
      <xdr:nvPicPr>
        <xdr:cNvPr id="18" name="Picture 12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2667000"/>
          <a:ext cx="152400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152400</xdr:colOff>
      <xdr:row>35</xdr:row>
      <xdr:rowOff>152400</xdr:rowOff>
    </xdr:to>
    <xdr:pic>
      <xdr:nvPicPr>
        <xdr:cNvPr id="19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6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152400</xdr:colOff>
      <xdr:row>35</xdr:row>
      <xdr:rowOff>152400</xdr:rowOff>
    </xdr:to>
    <xdr:pic>
      <xdr:nvPicPr>
        <xdr:cNvPr id="20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6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152400</xdr:colOff>
      <xdr:row>35</xdr:row>
      <xdr:rowOff>152400</xdr:rowOff>
    </xdr:to>
    <xdr:pic>
      <xdr:nvPicPr>
        <xdr:cNvPr id="21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667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152400</xdr:colOff>
      <xdr:row>36</xdr:row>
      <xdr:rowOff>152400</xdr:rowOff>
    </xdr:to>
    <xdr:pic>
      <xdr:nvPicPr>
        <xdr:cNvPr id="22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152400</xdr:colOff>
      <xdr:row>36</xdr:row>
      <xdr:rowOff>152400</xdr:rowOff>
    </xdr:to>
    <xdr:pic>
      <xdr:nvPicPr>
        <xdr:cNvPr id="23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152400</xdr:colOff>
      <xdr:row>36</xdr:row>
      <xdr:rowOff>152400</xdr:rowOff>
    </xdr:to>
    <xdr:pic>
      <xdr:nvPicPr>
        <xdr:cNvPr id="24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152400</xdr:colOff>
      <xdr:row>39</xdr:row>
      <xdr:rowOff>152400</xdr:rowOff>
    </xdr:to>
    <xdr:pic>
      <xdr:nvPicPr>
        <xdr:cNvPr id="25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42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152400</xdr:colOff>
      <xdr:row>39</xdr:row>
      <xdr:rowOff>152400</xdr:rowOff>
    </xdr:to>
    <xdr:pic>
      <xdr:nvPicPr>
        <xdr:cNvPr id="26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42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152400</xdr:colOff>
      <xdr:row>39</xdr:row>
      <xdr:rowOff>152400</xdr:rowOff>
    </xdr:to>
    <xdr:pic>
      <xdr:nvPicPr>
        <xdr:cNvPr id="27" name="Picture 10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429500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152400</xdr:colOff>
      <xdr:row>43</xdr:row>
      <xdr:rowOff>152400</xdr:rowOff>
    </xdr:to>
    <xdr:pic>
      <xdr:nvPicPr>
        <xdr:cNvPr id="28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620000"/>
          <a:ext cx="152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152400</xdr:colOff>
      <xdr:row>43</xdr:row>
      <xdr:rowOff>152400</xdr:rowOff>
    </xdr:to>
    <xdr:pic>
      <xdr:nvPicPr>
        <xdr:cNvPr id="29" name="Picture 1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239000"/>
          <a:ext cx="152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152400</xdr:colOff>
      <xdr:row>43</xdr:row>
      <xdr:rowOff>152400</xdr:rowOff>
    </xdr:to>
    <xdr:pic>
      <xdr:nvPicPr>
        <xdr:cNvPr id="30" name="Picture 2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048500"/>
          <a:ext cx="152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28</xdr:row>
      <xdr:rowOff>171450</xdr:rowOff>
    </xdr:from>
    <xdr:to>
      <xdr:col>5</xdr:col>
      <xdr:colOff>152400</xdr:colOff>
      <xdr:row>43</xdr:row>
      <xdr:rowOff>161925</xdr:rowOff>
    </xdr:to>
    <xdr:pic>
      <xdr:nvPicPr>
        <xdr:cNvPr id="31" name="Picture 2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505450"/>
          <a:ext cx="152400" cy="284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152400</xdr:colOff>
      <xdr:row>43</xdr:row>
      <xdr:rowOff>152400</xdr:rowOff>
    </xdr:to>
    <xdr:pic>
      <xdr:nvPicPr>
        <xdr:cNvPr id="32" name="Picture 2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2865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152400</xdr:colOff>
      <xdr:row>43</xdr:row>
      <xdr:rowOff>152400</xdr:rowOff>
    </xdr:to>
    <xdr:pic>
      <xdr:nvPicPr>
        <xdr:cNvPr id="33" name="Picture 3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524500"/>
          <a:ext cx="1524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152400</xdr:colOff>
      <xdr:row>43</xdr:row>
      <xdr:rowOff>152400</xdr:rowOff>
    </xdr:to>
    <xdr:pic>
      <xdr:nvPicPr>
        <xdr:cNvPr id="34" name="Picture 4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143500"/>
          <a:ext cx="152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152400</xdr:colOff>
      <xdr:row>43</xdr:row>
      <xdr:rowOff>152400</xdr:rowOff>
    </xdr:to>
    <xdr:pic>
      <xdr:nvPicPr>
        <xdr:cNvPr id="35" name="Picture 4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152400</xdr:colOff>
      <xdr:row>43</xdr:row>
      <xdr:rowOff>152400</xdr:rowOff>
    </xdr:to>
    <xdr:pic>
      <xdr:nvPicPr>
        <xdr:cNvPr id="36" name="Picture 4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2865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152400</xdr:colOff>
      <xdr:row>43</xdr:row>
      <xdr:rowOff>152400</xdr:rowOff>
    </xdr:to>
    <xdr:pic>
      <xdr:nvPicPr>
        <xdr:cNvPr id="37" name="Picture 4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524500"/>
          <a:ext cx="1524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152400</xdr:colOff>
      <xdr:row>43</xdr:row>
      <xdr:rowOff>152400</xdr:rowOff>
    </xdr:to>
    <xdr:pic>
      <xdr:nvPicPr>
        <xdr:cNvPr id="38" name="Picture 5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143500"/>
          <a:ext cx="152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152400</xdr:colOff>
      <xdr:row>43</xdr:row>
      <xdr:rowOff>152400</xdr:rowOff>
    </xdr:to>
    <xdr:pic>
      <xdr:nvPicPr>
        <xdr:cNvPr id="39" name="Picture 6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048500"/>
          <a:ext cx="152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152400</xdr:colOff>
      <xdr:row>43</xdr:row>
      <xdr:rowOff>152400</xdr:rowOff>
    </xdr:to>
    <xdr:pic>
      <xdr:nvPicPr>
        <xdr:cNvPr id="40" name="Picture 65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858000"/>
          <a:ext cx="1524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152400</xdr:colOff>
      <xdr:row>43</xdr:row>
      <xdr:rowOff>152400</xdr:rowOff>
    </xdr:to>
    <xdr:pic>
      <xdr:nvPicPr>
        <xdr:cNvPr id="41" name="Picture 6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667500"/>
          <a:ext cx="1524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152400</xdr:colOff>
      <xdr:row>43</xdr:row>
      <xdr:rowOff>152400</xdr:rowOff>
    </xdr:to>
    <xdr:pic>
      <xdr:nvPicPr>
        <xdr:cNvPr id="42" name="Picture 67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477000"/>
          <a:ext cx="1524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152400</xdr:colOff>
      <xdr:row>43</xdr:row>
      <xdr:rowOff>152400</xdr:rowOff>
    </xdr:to>
    <xdr:pic>
      <xdr:nvPicPr>
        <xdr:cNvPr id="43" name="Picture 6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2865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152400</xdr:colOff>
      <xdr:row>43</xdr:row>
      <xdr:rowOff>152400</xdr:rowOff>
    </xdr:to>
    <xdr:pic>
      <xdr:nvPicPr>
        <xdr:cNvPr id="44" name="Picture 6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096000"/>
          <a:ext cx="152400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31</xdr:row>
      <xdr:rowOff>0</xdr:rowOff>
    </xdr:from>
    <xdr:to>
      <xdr:col>5</xdr:col>
      <xdr:colOff>152400</xdr:colOff>
      <xdr:row>43</xdr:row>
      <xdr:rowOff>152400</xdr:rowOff>
    </xdr:to>
    <xdr:pic>
      <xdr:nvPicPr>
        <xdr:cNvPr id="45" name="Picture 7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905500"/>
          <a:ext cx="152400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5</xdr:col>
      <xdr:colOff>152400</xdr:colOff>
      <xdr:row>43</xdr:row>
      <xdr:rowOff>152400</xdr:rowOff>
    </xdr:to>
    <xdr:pic>
      <xdr:nvPicPr>
        <xdr:cNvPr id="46" name="Picture 7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715000"/>
          <a:ext cx="15240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152400</xdr:colOff>
      <xdr:row>43</xdr:row>
      <xdr:rowOff>152400</xdr:rowOff>
    </xdr:to>
    <xdr:pic>
      <xdr:nvPicPr>
        <xdr:cNvPr id="47" name="Picture 7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524500"/>
          <a:ext cx="1524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152400</xdr:colOff>
      <xdr:row>43</xdr:row>
      <xdr:rowOff>152400</xdr:rowOff>
    </xdr:to>
    <xdr:pic>
      <xdr:nvPicPr>
        <xdr:cNvPr id="48" name="Picture 7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334000"/>
          <a:ext cx="15240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152400</xdr:colOff>
      <xdr:row>43</xdr:row>
      <xdr:rowOff>152400</xdr:rowOff>
    </xdr:to>
    <xdr:pic>
      <xdr:nvPicPr>
        <xdr:cNvPr id="49" name="Picture 7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143500"/>
          <a:ext cx="152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152400</xdr:colOff>
      <xdr:row>43</xdr:row>
      <xdr:rowOff>152400</xdr:rowOff>
    </xdr:to>
    <xdr:pic>
      <xdr:nvPicPr>
        <xdr:cNvPr id="50" name="Picture 7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80010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152400</xdr:colOff>
      <xdr:row>43</xdr:row>
      <xdr:rowOff>152400</xdr:rowOff>
    </xdr:to>
    <xdr:pic>
      <xdr:nvPicPr>
        <xdr:cNvPr id="51" name="Picture 79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429500"/>
          <a:ext cx="152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152400</xdr:colOff>
      <xdr:row>43</xdr:row>
      <xdr:rowOff>152400</xdr:rowOff>
    </xdr:to>
    <xdr:pic>
      <xdr:nvPicPr>
        <xdr:cNvPr id="52" name="Picture 8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334000"/>
          <a:ext cx="15240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152400</xdr:colOff>
      <xdr:row>43</xdr:row>
      <xdr:rowOff>152400</xdr:rowOff>
    </xdr:to>
    <xdr:pic>
      <xdr:nvPicPr>
        <xdr:cNvPr id="53" name="Picture 86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5143500"/>
          <a:ext cx="152400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152400</xdr:colOff>
      <xdr:row>43</xdr:row>
      <xdr:rowOff>152400</xdr:rowOff>
    </xdr:to>
    <xdr:pic>
      <xdr:nvPicPr>
        <xdr:cNvPr id="54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953000"/>
          <a:ext cx="15240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152400</xdr:colOff>
      <xdr:row>43</xdr:row>
      <xdr:rowOff>152400</xdr:rowOff>
    </xdr:to>
    <xdr:pic>
      <xdr:nvPicPr>
        <xdr:cNvPr id="55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953000"/>
          <a:ext cx="15240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152400</xdr:colOff>
      <xdr:row>43</xdr:row>
      <xdr:rowOff>152400</xdr:rowOff>
    </xdr:to>
    <xdr:pic>
      <xdr:nvPicPr>
        <xdr:cNvPr id="56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762500"/>
          <a:ext cx="152400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152400</xdr:colOff>
      <xdr:row>43</xdr:row>
      <xdr:rowOff>152400</xdr:rowOff>
    </xdr:to>
    <xdr:pic>
      <xdr:nvPicPr>
        <xdr:cNvPr id="57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4572000"/>
          <a:ext cx="152400" cy="377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152400</xdr:colOff>
      <xdr:row>43</xdr:row>
      <xdr:rowOff>152400</xdr:rowOff>
    </xdr:to>
    <xdr:pic>
      <xdr:nvPicPr>
        <xdr:cNvPr id="58" name="Picture 11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8105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152400</xdr:colOff>
      <xdr:row>43</xdr:row>
      <xdr:rowOff>152400</xdr:rowOff>
    </xdr:to>
    <xdr:pic>
      <xdr:nvPicPr>
        <xdr:cNvPr id="59" name="Picture 8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7810500"/>
          <a:ext cx="152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152400</xdr:colOff>
      <xdr:row>44</xdr:row>
      <xdr:rowOff>152400</xdr:rowOff>
    </xdr:to>
    <xdr:pic>
      <xdr:nvPicPr>
        <xdr:cNvPr id="60" name="Picture 3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6477000"/>
          <a:ext cx="1524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61</xdr:row>
      <xdr:rowOff>0</xdr:rowOff>
    </xdr:from>
    <xdr:to>
      <xdr:col>5</xdr:col>
      <xdr:colOff>152400</xdr:colOff>
      <xdr:row>62</xdr:row>
      <xdr:rowOff>152400</xdr:rowOff>
    </xdr:to>
    <xdr:pic>
      <xdr:nvPicPr>
        <xdr:cNvPr id="61" name="Picture 88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16205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61</xdr:row>
      <xdr:rowOff>0</xdr:rowOff>
    </xdr:from>
    <xdr:to>
      <xdr:col>5</xdr:col>
      <xdr:colOff>152400</xdr:colOff>
      <xdr:row>62</xdr:row>
      <xdr:rowOff>152400</xdr:rowOff>
    </xdr:to>
    <xdr:pic>
      <xdr:nvPicPr>
        <xdr:cNvPr id="62" name="Picture 90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116205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5</xdr:col>
      <xdr:colOff>152400</xdr:colOff>
      <xdr:row>63</xdr:row>
      <xdr:rowOff>152400</xdr:rowOff>
    </xdr:to>
    <xdr:pic>
      <xdr:nvPicPr>
        <xdr:cNvPr id="63" name="Picture 92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9334500"/>
          <a:ext cx="15240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152400</xdr:colOff>
      <xdr:row>63</xdr:row>
      <xdr:rowOff>152400</xdr:rowOff>
    </xdr:to>
    <xdr:pic>
      <xdr:nvPicPr>
        <xdr:cNvPr id="64" name="Picture 94" descr="sizer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05500" y="9525000"/>
          <a:ext cx="15240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5</xdr:row>
      <xdr:rowOff>190499</xdr:rowOff>
    </xdr:from>
    <xdr:to>
      <xdr:col>15</xdr:col>
      <xdr:colOff>276225</xdr:colOff>
      <xdr:row>28</xdr:row>
      <xdr:rowOff>28575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C0C0C0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115.xml"/><Relationship Id="rId671" Type="http://schemas.openxmlformats.org/officeDocument/2006/relationships/control" Target="../activeX/activeX669.xml"/><Relationship Id="rId769" Type="http://schemas.openxmlformats.org/officeDocument/2006/relationships/control" Target="../activeX/activeX767.xml"/><Relationship Id="rId21" Type="http://schemas.openxmlformats.org/officeDocument/2006/relationships/control" Target="../activeX/activeX19.xml"/><Relationship Id="rId324" Type="http://schemas.openxmlformats.org/officeDocument/2006/relationships/control" Target="../activeX/activeX322.xml"/><Relationship Id="rId531" Type="http://schemas.openxmlformats.org/officeDocument/2006/relationships/control" Target="../activeX/activeX529.xml"/><Relationship Id="rId629" Type="http://schemas.openxmlformats.org/officeDocument/2006/relationships/control" Target="../activeX/activeX627.xml"/><Relationship Id="rId170" Type="http://schemas.openxmlformats.org/officeDocument/2006/relationships/control" Target="../activeX/activeX168.xml"/><Relationship Id="rId268" Type="http://schemas.openxmlformats.org/officeDocument/2006/relationships/control" Target="../activeX/activeX266.xml"/><Relationship Id="rId475" Type="http://schemas.openxmlformats.org/officeDocument/2006/relationships/control" Target="../activeX/activeX473.xml"/><Relationship Id="rId640" Type="http://schemas.openxmlformats.org/officeDocument/2006/relationships/control" Target="../activeX/activeX638.xml"/><Relationship Id="rId682" Type="http://schemas.openxmlformats.org/officeDocument/2006/relationships/control" Target="../activeX/activeX680.xml"/><Relationship Id="rId738" Type="http://schemas.openxmlformats.org/officeDocument/2006/relationships/control" Target="../activeX/activeX736.xml"/><Relationship Id="rId32" Type="http://schemas.openxmlformats.org/officeDocument/2006/relationships/control" Target="../activeX/activeX30.xml"/><Relationship Id="rId74" Type="http://schemas.openxmlformats.org/officeDocument/2006/relationships/control" Target="../activeX/activeX72.xml"/><Relationship Id="rId128" Type="http://schemas.openxmlformats.org/officeDocument/2006/relationships/control" Target="../activeX/activeX126.xml"/><Relationship Id="rId335" Type="http://schemas.openxmlformats.org/officeDocument/2006/relationships/control" Target="../activeX/activeX333.xml"/><Relationship Id="rId377" Type="http://schemas.openxmlformats.org/officeDocument/2006/relationships/control" Target="../activeX/activeX375.xml"/><Relationship Id="rId500" Type="http://schemas.openxmlformats.org/officeDocument/2006/relationships/control" Target="../activeX/activeX498.xml"/><Relationship Id="rId542" Type="http://schemas.openxmlformats.org/officeDocument/2006/relationships/control" Target="../activeX/activeX540.xml"/><Relationship Id="rId584" Type="http://schemas.openxmlformats.org/officeDocument/2006/relationships/control" Target="../activeX/activeX582.xml"/><Relationship Id="rId5" Type="http://schemas.openxmlformats.org/officeDocument/2006/relationships/control" Target="../activeX/activeX3.xml"/><Relationship Id="rId181" Type="http://schemas.openxmlformats.org/officeDocument/2006/relationships/control" Target="../activeX/activeX179.xml"/><Relationship Id="rId237" Type="http://schemas.openxmlformats.org/officeDocument/2006/relationships/control" Target="../activeX/activeX235.xml"/><Relationship Id="rId402" Type="http://schemas.openxmlformats.org/officeDocument/2006/relationships/control" Target="../activeX/activeX400.xml"/><Relationship Id="rId279" Type="http://schemas.openxmlformats.org/officeDocument/2006/relationships/control" Target="../activeX/activeX277.xml"/><Relationship Id="rId444" Type="http://schemas.openxmlformats.org/officeDocument/2006/relationships/control" Target="../activeX/activeX442.xml"/><Relationship Id="rId486" Type="http://schemas.openxmlformats.org/officeDocument/2006/relationships/control" Target="../activeX/activeX484.xml"/><Relationship Id="rId651" Type="http://schemas.openxmlformats.org/officeDocument/2006/relationships/control" Target="../activeX/activeX649.xml"/><Relationship Id="rId693" Type="http://schemas.openxmlformats.org/officeDocument/2006/relationships/control" Target="../activeX/activeX691.xml"/><Relationship Id="rId707" Type="http://schemas.openxmlformats.org/officeDocument/2006/relationships/control" Target="../activeX/activeX705.xml"/><Relationship Id="rId749" Type="http://schemas.openxmlformats.org/officeDocument/2006/relationships/control" Target="../activeX/activeX747.xml"/><Relationship Id="rId43" Type="http://schemas.openxmlformats.org/officeDocument/2006/relationships/control" Target="../activeX/activeX41.xml"/><Relationship Id="rId139" Type="http://schemas.openxmlformats.org/officeDocument/2006/relationships/control" Target="../activeX/activeX137.xml"/><Relationship Id="rId290" Type="http://schemas.openxmlformats.org/officeDocument/2006/relationships/control" Target="../activeX/activeX288.xml"/><Relationship Id="rId304" Type="http://schemas.openxmlformats.org/officeDocument/2006/relationships/control" Target="../activeX/activeX302.xml"/><Relationship Id="rId346" Type="http://schemas.openxmlformats.org/officeDocument/2006/relationships/control" Target="../activeX/activeX344.xml"/><Relationship Id="rId388" Type="http://schemas.openxmlformats.org/officeDocument/2006/relationships/control" Target="../activeX/activeX386.xml"/><Relationship Id="rId511" Type="http://schemas.openxmlformats.org/officeDocument/2006/relationships/control" Target="../activeX/activeX509.xml"/><Relationship Id="rId553" Type="http://schemas.openxmlformats.org/officeDocument/2006/relationships/control" Target="../activeX/activeX551.xml"/><Relationship Id="rId609" Type="http://schemas.openxmlformats.org/officeDocument/2006/relationships/control" Target="../activeX/activeX607.xml"/><Relationship Id="rId760" Type="http://schemas.openxmlformats.org/officeDocument/2006/relationships/control" Target="../activeX/activeX758.xml"/><Relationship Id="rId85" Type="http://schemas.openxmlformats.org/officeDocument/2006/relationships/control" Target="../activeX/activeX83.xml"/><Relationship Id="rId150" Type="http://schemas.openxmlformats.org/officeDocument/2006/relationships/control" Target="../activeX/activeX148.xml"/><Relationship Id="rId192" Type="http://schemas.openxmlformats.org/officeDocument/2006/relationships/control" Target="../activeX/activeX190.xml"/><Relationship Id="rId206" Type="http://schemas.openxmlformats.org/officeDocument/2006/relationships/control" Target="../activeX/activeX204.xml"/><Relationship Id="rId413" Type="http://schemas.openxmlformats.org/officeDocument/2006/relationships/control" Target="../activeX/activeX411.xml"/><Relationship Id="rId595" Type="http://schemas.openxmlformats.org/officeDocument/2006/relationships/control" Target="../activeX/activeX593.xml"/><Relationship Id="rId248" Type="http://schemas.openxmlformats.org/officeDocument/2006/relationships/control" Target="../activeX/activeX246.xml"/><Relationship Id="rId455" Type="http://schemas.openxmlformats.org/officeDocument/2006/relationships/control" Target="../activeX/activeX453.xml"/><Relationship Id="rId497" Type="http://schemas.openxmlformats.org/officeDocument/2006/relationships/control" Target="../activeX/activeX495.xml"/><Relationship Id="rId620" Type="http://schemas.openxmlformats.org/officeDocument/2006/relationships/control" Target="../activeX/activeX618.xml"/><Relationship Id="rId662" Type="http://schemas.openxmlformats.org/officeDocument/2006/relationships/control" Target="../activeX/activeX660.xml"/><Relationship Id="rId718" Type="http://schemas.openxmlformats.org/officeDocument/2006/relationships/control" Target="../activeX/activeX716.xml"/><Relationship Id="rId12" Type="http://schemas.openxmlformats.org/officeDocument/2006/relationships/control" Target="../activeX/activeX10.xml"/><Relationship Id="rId108" Type="http://schemas.openxmlformats.org/officeDocument/2006/relationships/control" Target="../activeX/activeX106.xml"/><Relationship Id="rId315" Type="http://schemas.openxmlformats.org/officeDocument/2006/relationships/control" Target="../activeX/activeX313.xml"/><Relationship Id="rId357" Type="http://schemas.openxmlformats.org/officeDocument/2006/relationships/control" Target="../activeX/activeX355.xml"/><Relationship Id="rId522" Type="http://schemas.openxmlformats.org/officeDocument/2006/relationships/control" Target="../activeX/activeX520.xml"/><Relationship Id="rId54" Type="http://schemas.openxmlformats.org/officeDocument/2006/relationships/control" Target="../activeX/activeX52.xml"/><Relationship Id="rId96" Type="http://schemas.openxmlformats.org/officeDocument/2006/relationships/control" Target="../activeX/activeX94.xml"/><Relationship Id="rId161" Type="http://schemas.openxmlformats.org/officeDocument/2006/relationships/control" Target="../activeX/activeX159.xml"/><Relationship Id="rId217" Type="http://schemas.openxmlformats.org/officeDocument/2006/relationships/control" Target="../activeX/activeX215.xml"/><Relationship Id="rId399" Type="http://schemas.openxmlformats.org/officeDocument/2006/relationships/control" Target="../activeX/activeX397.xml"/><Relationship Id="rId564" Type="http://schemas.openxmlformats.org/officeDocument/2006/relationships/control" Target="../activeX/activeX562.xml"/><Relationship Id="rId771" Type="http://schemas.openxmlformats.org/officeDocument/2006/relationships/control" Target="../activeX/activeX769.xml"/><Relationship Id="rId259" Type="http://schemas.openxmlformats.org/officeDocument/2006/relationships/control" Target="../activeX/activeX257.xml"/><Relationship Id="rId424" Type="http://schemas.openxmlformats.org/officeDocument/2006/relationships/control" Target="../activeX/activeX422.xml"/><Relationship Id="rId466" Type="http://schemas.openxmlformats.org/officeDocument/2006/relationships/control" Target="../activeX/activeX464.xml"/><Relationship Id="rId631" Type="http://schemas.openxmlformats.org/officeDocument/2006/relationships/control" Target="../activeX/activeX629.xml"/><Relationship Id="rId673" Type="http://schemas.openxmlformats.org/officeDocument/2006/relationships/control" Target="../activeX/activeX671.xml"/><Relationship Id="rId729" Type="http://schemas.openxmlformats.org/officeDocument/2006/relationships/control" Target="../activeX/activeX727.xml"/><Relationship Id="rId23" Type="http://schemas.openxmlformats.org/officeDocument/2006/relationships/control" Target="../activeX/activeX21.xml"/><Relationship Id="rId119" Type="http://schemas.openxmlformats.org/officeDocument/2006/relationships/control" Target="../activeX/activeX117.xml"/><Relationship Id="rId270" Type="http://schemas.openxmlformats.org/officeDocument/2006/relationships/control" Target="../activeX/activeX268.xml"/><Relationship Id="rId326" Type="http://schemas.openxmlformats.org/officeDocument/2006/relationships/control" Target="../activeX/activeX324.xml"/><Relationship Id="rId533" Type="http://schemas.openxmlformats.org/officeDocument/2006/relationships/control" Target="../activeX/activeX531.xml"/><Relationship Id="rId65" Type="http://schemas.openxmlformats.org/officeDocument/2006/relationships/control" Target="../activeX/activeX63.xml"/><Relationship Id="rId130" Type="http://schemas.openxmlformats.org/officeDocument/2006/relationships/control" Target="../activeX/activeX128.xml"/><Relationship Id="rId368" Type="http://schemas.openxmlformats.org/officeDocument/2006/relationships/control" Target="../activeX/activeX366.xml"/><Relationship Id="rId575" Type="http://schemas.openxmlformats.org/officeDocument/2006/relationships/control" Target="../activeX/activeX573.xml"/><Relationship Id="rId740" Type="http://schemas.openxmlformats.org/officeDocument/2006/relationships/control" Target="../activeX/activeX738.xml"/><Relationship Id="rId782" Type="http://schemas.openxmlformats.org/officeDocument/2006/relationships/comments" Target="../comments2.xml"/><Relationship Id="rId172" Type="http://schemas.openxmlformats.org/officeDocument/2006/relationships/control" Target="../activeX/activeX170.xml"/><Relationship Id="rId228" Type="http://schemas.openxmlformats.org/officeDocument/2006/relationships/control" Target="../activeX/activeX226.xml"/><Relationship Id="rId435" Type="http://schemas.openxmlformats.org/officeDocument/2006/relationships/control" Target="../activeX/activeX433.xml"/><Relationship Id="rId477" Type="http://schemas.openxmlformats.org/officeDocument/2006/relationships/control" Target="../activeX/activeX475.xml"/><Relationship Id="rId600" Type="http://schemas.openxmlformats.org/officeDocument/2006/relationships/control" Target="../activeX/activeX598.xml"/><Relationship Id="rId642" Type="http://schemas.openxmlformats.org/officeDocument/2006/relationships/control" Target="../activeX/activeX640.xml"/><Relationship Id="rId684" Type="http://schemas.openxmlformats.org/officeDocument/2006/relationships/control" Target="../activeX/activeX682.xml"/><Relationship Id="rId281" Type="http://schemas.openxmlformats.org/officeDocument/2006/relationships/control" Target="../activeX/activeX279.xml"/><Relationship Id="rId337" Type="http://schemas.openxmlformats.org/officeDocument/2006/relationships/control" Target="../activeX/activeX335.xml"/><Relationship Id="rId502" Type="http://schemas.openxmlformats.org/officeDocument/2006/relationships/control" Target="../activeX/activeX500.xml"/><Relationship Id="rId34" Type="http://schemas.openxmlformats.org/officeDocument/2006/relationships/control" Target="../activeX/activeX32.xml"/><Relationship Id="rId76" Type="http://schemas.openxmlformats.org/officeDocument/2006/relationships/control" Target="../activeX/activeX74.xml"/><Relationship Id="rId141" Type="http://schemas.openxmlformats.org/officeDocument/2006/relationships/control" Target="../activeX/activeX139.xml"/><Relationship Id="rId379" Type="http://schemas.openxmlformats.org/officeDocument/2006/relationships/control" Target="../activeX/activeX377.xml"/><Relationship Id="rId544" Type="http://schemas.openxmlformats.org/officeDocument/2006/relationships/control" Target="../activeX/activeX542.xml"/><Relationship Id="rId586" Type="http://schemas.openxmlformats.org/officeDocument/2006/relationships/control" Target="../activeX/activeX584.xml"/><Relationship Id="rId751" Type="http://schemas.openxmlformats.org/officeDocument/2006/relationships/control" Target="../activeX/activeX749.xml"/><Relationship Id="rId7" Type="http://schemas.openxmlformats.org/officeDocument/2006/relationships/control" Target="../activeX/activeX5.xml"/><Relationship Id="rId183" Type="http://schemas.openxmlformats.org/officeDocument/2006/relationships/control" Target="../activeX/activeX181.xml"/><Relationship Id="rId239" Type="http://schemas.openxmlformats.org/officeDocument/2006/relationships/control" Target="../activeX/activeX237.xml"/><Relationship Id="rId390" Type="http://schemas.openxmlformats.org/officeDocument/2006/relationships/control" Target="../activeX/activeX388.xml"/><Relationship Id="rId404" Type="http://schemas.openxmlformats.org/officeDocument/2006/relationships/control" Target="../activeX/activeX402.xml"/><Relationship Id="rId446" Type="http://schemas.openxmlformats.org/officeDocument/2006/relationships/control" Target="../activeX/activeX444.xml"/><Relationship Id="rId611" Type="http://schemas.openxmlformats.org/officeDocument/2006/relationships/control" Target="../activeX/activeX609.xml"/><Relationship Id="rId653" Type="http://schemas.openxmlformats.org/officeDocument/2006/relationships/control" Target="../activeX/activeX651.xml"/><Relationship Id="rId250" Type="http://schemas.openxmlformats.org/officeDocument/2006/relationships/control" Target="../activeX/activeX248.xml"/><Relationship Id="rId292" Type="http://schemas.openxmlformats.org/officeDocument/2006/relationships/control" Target="../activeX/activeX290.xml"/><Relationship Id="rId306" Type="http://schemas.openxmlformats.org/officeDocument/2006/relationships/control" Target="../activeX/activeX304.xml"/><Relationship Id="rId488" Type="http://schemas.openxmlformats.org/officeDocument/2006/relationships/control" Target="../activeX/activeX486.xml"/><Relationship Id="rId695" Type="http://schemas.openxmlformats.org/officeDocument/2006/relationships/control" Target="../activeX/activeX693.xml"/><Relationship Id="rId709" Type="http://schemas.openxmlformats.org/officeDocument/2006/relationships/control" Target="../activeX/activeX707.xml"/><Relationship Id="rId45" Type="http://schemas.openxmlformats.org/officeDocument/2006/relationships/control" Target="../activeX/activeX43.xml"/><Relationship Id="rId87" Type="http://schemas.openxmlformats.org/officeDocument/2006/relationships/control" Target="../activeX/activeX85.xml"/><Relationship Id="rId110" Type="http://schemas.openxmlformats.org/officeDocument/2006/relationships/control" Target="../activeX/activeX108.xml"/><Relationship Id="rId348" Type="http://schemas.openxmlformats.org/officeDocument/2006/relationships/control" Target="../activeX/activeX346.xml"/><Relationship Id="rId513" Type="http://schemas.openxmlformats.org/officeDocument/2006/relationships/control" Target="../activeX/activeX511.xml"/><Relationship Id="rId555" Type="http://schemas.openxmlformats.org/officeDocument/2006/relationships/control" Target="../activeX/activeX553.xml"/><Relationship Id="rId597" Type="http://schemas.openxmlformats.org/officeDocument/2006/relationships/control" Target="../activeX/activeX595.xml"/><Relationship Id="rId720" Type="http://schemas.openxmlformats.org/officeDocument/2006/relationships/control" Target="../activeX/activeX718.xml"/><Relationship Id="rId762" Type="http://schemas.openxmlformats.org/officeDocument/2006/relationships/control" Target="../activeX/activeX760.xml"/><Relationship Id="rId152" Type="http://schemas.openxmlformats.org/officeDocument/2006/relationships/control" Target="../activeX/activeX150.xml"/><Relationship Id="rId194" Type="http://schemas.openxmlformats.org/officeDocument/2006/relationships/control" Target="../activeX/activeX192.xml"/><Relationship Id="rId208" Type="http://schemas.openxmlformats.org/officeDocument/2006/relationships/control" Target="../activeX/activeX206.xml"/><Relationship Id="rId415" Type="http://schemas.openxmlformats.org/officeDocument/2006/relationships/control" Target="../activeX/activeX413.xml"/><Relationship Id="rId457" Type="http://schemas.openxmlformats.org/officeDocument/2006/relationships/control" Target="../activeX/activeX455.xml"/><Relationship Id="rId622" Type="http://schemas.openxmlformats.org/officeDocument/2006/relationships/control" Target="../activeX/activeX620.xml"/><Relationship Id="rId261" Type="http://schemas.openxmlformats.org/officeDocument/2006/relationships/control" Target="../activeX/activeX259.xml"/><Relationship Id="rId499" Type="http://schemas.openxmlformats.org/officeDocument/2006/relationships/control" Target="../activeX/activeX497.xml"/><Relationship Id="rId664" Type="http://schemas.openxmlformats.org/officeDocument/2006/relationships/control" Target="../activeX/activeX662.xml"/><Relationship Id="rId14" Type="http://schemas.openxmlformats.org/officeDocument/2006/relationships/control" Target="../activeX/activeX12.xml"/><Relationship Id="rId56" Type="http://schemas.openxmlformats.org/officeDocument/2006/relationships/control" Target="../activeX/activeX54.xml"/><Relationship Id="rId317" Type="http://schemas.openxmlformats.org/officeDocument/2006/relationships/control" Target="../activeX/activeX315.xml"/><Relationship Id="rId359" Type="http://schemas.openxmlformats.org/officeDocument/2006/relationships/control" Target="../activeX/activeX357.xml"/><Relationship Id="rId524" Type="http://schemas.openxmlformats.org/officeDocument/2006/relationships/control" Target="../activeX/activeX522.xml"/><Relationship Id="rId566" Type="http://schemas.openxmlformats.org/officeDocument/2006/relationships/control" Target="../activeX/activeX564.xml"/><Relationship Id="rId731" Type="http://schemas.openxmlformats.org/officeDocument/2006/relationships/control" Target="../activeX/activeX729.xml"/><Relationship Id="rId773" Type="http://schemas.openxmlformats.org/officeDocument/2006/relationships/control" Target="../activeX/activeX771.xml"/><Relationship Id="rId98" Type="http://schemas.openxmlformats.org/officeDocument/2006/relationships/control" Target="../activeX/activeX96.xml"/><Relationship Id="rId121" Type="http://schemas.openxmlformats.org/officeDocument/2006/relationships/control" Target="../activeX/activeX119.xml"/><Relationship Id="rId163" Type="http://schemas.openxmlformats.org/officeDocument/2006/relationships/control" Target="../activeX/activeX161.xml"/><Relationship Id="rId219" Type="http://schemas.openxmlformats.org/officeDocument/2006/relationships/control" Target="../activeX/activeX217.xml"/><Relationship Id="rId370" Type="http://schemas.openxmlformats.org/officeDocument/2006/relationships/control" Target="../activeX/activeX368.xml"/><Relationship Id="rId426" Type="http://schemas.openxmlformats.org/officeDocument/2006/relationships/control" Target="../activeX/activeX424.xml"/><Relationship Id="rId633" Type="http://schemas.openxmlformats.org/officeDocument/2006/relationships/control" Target="../activeX/activeX631.xml"/><Relationship Id="rId230" Type="http://schemas.openxmlformats.org/officeDocument/2006/relationships/control" Target="../activeX/activeX228.xml"/><Relationship Id="rId468" Type="http://schemas.openxmlformats.org/officeDocument/2006/relationships/control" Target="../activeX/activeX466.xml"/><Relationship Id="rId675" Type="http://schemas.openxmlformats.org/officeDocument/2006/relationships/control" Target="../activeX/activeX673.xml"/><Relationship Id="rId25" Type="http://schemas.openxmlformats.org/officeDocument/2006/relationships/control" Target="../activeX/activeX23.xml"/><Relationship Id="rId67" Type="http://schemas.openxmlformats.org/officeDocument/2006/relationships/control" Target="../activeX/activeX65.xml"/><Relationship Id="rId272" Type="http://schemas.openxmlformats.org/officeDocument/2006/relationships/control" Target="../activeX/activeX270.xml"/><Relationship Id="rId328" Type="http://schemas.openxmlformats.org/officeDocument/2006/relationships/control" Target="../activeX/activeX326.xml"/><Relationship Id="rId535" Type="http://schemas.openxmlformats.org/officeDocument/2006/relationships/control" Target="../activeX/activeX533.xml"/><Relationship Id="rId577" Type="http://schemas.openxmlformats.org/officeDocument/2006/relationships/control" Target="../activeX/activeX575.xml"/><Relationship Id="rId700" Type="http://schemas.openxmlformats.org/officeDocument/2006/relationships/control" Target="../activeX/activeX698.xml"/><Relationship Id="rId742" Type="http://schemas.openxmlformats.org/officeDocument/2006/relationships/control" Target="../activeX/activeX740.xml"/><Relationship Id="rId132" Type="http://schemas.openxmlformats.org/officeDocument/2006/relationships/control" Target="../activeX/activeX130.xml"/><Relationship Id="rId174" Type="http://schemas.openxmlformats.org/officeDocument/2006/relationships/control" Target="../activeX/activeX172.xml"/><Relationship Id="rId381" Type="http://schemas.openxmlformats.org/officeDocument/2006/relationships/control" Target="../activeX/activeX379.xml"/><Relationship Id="rId602" Type="http://schemas.openxmlformats.org/officeDocument/2006/relationships/control" Target="../activeX/activeX600.xml"/><Relationship Id="rId241" Type="http://schemas.openxmlformats.org/officeDocument/2006/relationships/control" Target="../activeX/activeX239.xml"/><Relationship Id="rId437" Type="http://schemas.openxmlformats.org/officeDocument/2006/relationships/control" Target="../activeX/activeX435.xml"/><Relationship Id="rId479" Type="http://schemas.openxmlformats.org/officeDocument/2006/relationships/control" Target="../activeX/activeX477.xml"/><Relationship Id="rId644" Type="http://schemas.openxmlformats.org/officeDocument/2006/relationships/control" Target="../activeX/activeX642.xml"/><Relationship Id="rId686" Type="http://schemas.openxmlformats.org/officeDocument/2006/relationships/control" Target="../activeX/activeX684.xml"/><Relationship Id="rId36" Type="http://schemas.openxmlformats.org/officeDocument/2006/relationships/control" Target="../activeX/activeX34.xml"/><Relationship Id="rId283" Type="http://schemas.openxmlformats.org/officeDocument/2006/relationships/control" Target="../activeX/activeX281.xml"/><Relationship Id="rId339" Type="http://schemas.openxmlformats.org/officeDocument/2006/relationships/control" Target="../activeX/activeX337.xml"/><Relationship Id="rId490" Type="http://schemas.openxmlformats.org/officeDocument/2006/relationships/control" Target="../activeX/activeX488.xml"/><Relationship Id="rId504" Type="http://schemas.openxmlformats.org/officeDocument/2006/relationships/control" Target="../activeX/activeX502.xml"/><Relationship Id="rId546" Type="http://schemas.openxmlformats.org/officeDocument/2006/relationships/control" Target="../activeX/activeX544.xml"/><Relationship Id="rId711" Type="http://schemas.openxmlformats.org/officeDocument/2006/relationships/control" Target="../activeX/activeX709.xml"/><Relationship Id="rId753" Type="http://schemas.openxmlformats.org/officeDocument/2006/relationships/control" Target="../activeX/activeX751.xml"/><Relationship Id="rId78" Type="http://schemas.openxmlformats.org/officeDocument/2006/relationships/control" Target="../activeX/activeX76.xml"/><Relationship Id="rId101" Type="http://schemas.openxmlformats.org/officeDocument/2006/relationships/control" Target="../activeX/activeX99.xml"/><Relationship Id="rId143" Type="http://schemas.openxmlformats.org/officeDocument/2006/relationships/control" Target="../activeX/activeX141.xml"/><Relationship Id="rId185" Type="http://schemas.openxmlformats.org/officeDocument/2006/relationships/control" Target="../activeX/activeX183.xml"/><Relationship Id="rId350" Type="http://schemas.openxmlformats.org/officeDocument/2006/relationships/control" Target="../activeX/activeX348.xml"/><Relationship Id="rId406" Type="http://schemas.openxmlformats.org/officeDocument/2006/relationships/control" Target="../activeX/activeX404.xml"/><Relationship Id="rId588" Type="http://schemas.openxmlformats.org/officeDocument/2006/relationships/control" Target="../activeX/activeX586.xml"/><Relationship Id="rId9" Type="http://schemas.openxmlformats.org/officeDocument/2006/relationships/control" Target="../activeX/activeX7.xml"/><Relationship Id="rId210" Type="http://schemas.openxmlformats.org/officeDocument/2006/relationships/control" Target="../activeX/activeX208.xml"/><Relationship Id="rId392" Type="http://schemas.openxmlformats.org/officeDocument/2006/relationships/control" Target="../activeX/activeX390.xml"/><Relationship Id="rId448" Type="http://schemas.openxmlformats.org/officeDocument/2006/relationships/control" Target="../activeX/activeX446.xml"/><Relationship Id="rId613" Type="http://schemas.openxmlformats.org/officeDocument/2006/relationships/control" Target="../activeX/activeX611.xml"/><Relationship Id="rId655" Type="http://schemas.openxmlformats.org/officeDocument/2006/relationships/control" Target="../activeX/activeX653.xml"/><Relationship Id="rId697" Type="http://schemas.openxmlformats.org/officeDocument/2006/relationships/control" Target="../activeX/activeX695.xml"/><Relationship Id="rId252" Type="http://schemas.openxmlformats.org/officeDocument/2006/relationships/control" Target="../activeX/activeX250.xml"/><Relationship Id="rId294" Type="http://schemas.openxmlformats.org/officeDocument/2006/relationships/control" Target="../activeX/activeX292.xml"/><Relationship Id="rId308" Type="http://schemas.openxmlformats.org/officeDocument/2006/relationships/control" Target="../activeX/activeX306.xml"/><Relationship Id="rId515" Type="http://schemas.openxmlformats.org/officeDocument/2006/relationships/control" Target="../activeX/activeX513.xml"/><Relationship Id="rId722" Type="http://schemas.openxmlformats.org/officeDocument/2006/relationships/control" Target="../activeX/activeX720.xml"/><Relationship Id="rId47" Type="http://schemas.openxmlformats.org/officeDocument/2006/relationships/control" Target="../activeX/activeX45.xml"/><Relationship Id="rId89" Type="http://schemas.openxmlformats.org/officeDocument/2006/relationships/control" Target="../activeX/activeX87.xml"/><Relationship Id="rId112" Type="http://schemas.openxmlformats.org/officeDocument/2006/relationships/control" Target="../activeX/activeX110.xml"/><Relationship Id="rId154" Type="http://schemas.openxmlformats.org/officeDocument/2006/relationships/control" Target="../activeX/activeX152.xml"/><Relationship Id="rId361" Type="http://schemas.openxmlformats.org/officeDocument/2006/relationships/control" Target="../activeX/activeX359.xml"/><Relationship Id="rId557" Type="http://schemas.openxmlformats.org/officeDocument/2006/relationships/control" Target="../activeX/activeX555.xml"/><Relationship Id="rId599" Type="http://schemas.openxmlformats.org/officeDocument/2006/relationships/control" Target="../activeX/activeX597.xml"/><Relationship Id="rId764" Type="http://schemas.openxmlformats.org/officeDocument/2006/relationships/control" Target="../activeX/activeX762.xml"/><Relationship Id="rId196" Type="http://schemas.openxmlformats.org/officeDocument/2006/relationships/control" Target="../activeX/activeX194.xml"/><Relationship Id="rId417" Type="http://schemas.openxmlformats.org/officeDocument/2006/relationships/control" Target="../activeX/activeX415.xml"/><Relationship Id="rId459" Type="http://schemas.openxmlformats.org/officeDocument/2006/relationships/control" Target="../activeX/activeX457.xml"/><Relationship Id="rId624" Type="http://schemas.openxmlformats.org/officeDocument/2006/relationships/control" Target="../activeX/activeX622.xml"/><Relationship Id="rId666" Type="http://schemas.openxmlformats.org/officeDocument/2006/relationships/control" Target="../activeX/activeX664.xml"/><Relationship Id="rId16" Type="http://schemas.openxmlformats.org/officeDocument/2006/relationships/control" Target="../activeX/activeX14.xml"/><Relationship Id="rId221" Type="http://schemas.openxmlformats.org/officeDocument/2006/relationships/control" Target="../activeX/activeX219.xml"/><Relationship Id="rId263" Type="http://schemas.openxmlformats.org/officeDocument/2006/relationships/control" Target="../activeX/activeX261.xml"/><Relationship Id="rId319" Type="http://schemas.openxmlformats.org/officeDocument/2006/relationships/control" Target="../activeX/activeX317.xml"/><Relationship Id="rId470" Type="http://schemas.openxmlformats.org/officeDocument/2006/relationships/control" Target="../activeX/activeX468.xml"/><Relationship Id="rId526" Type="http://schemas.openxmlformats.org/officeDocument/2006/relationships/control" Target="../activeX/activeX524.xml"/><Relationship Id="rId58" Type="http://schemas.openxmlformats.org/officeDocument/2006/relationships/control" Target="../activeX/activeX56.xml"/><Relationship Id="rId123" Type="http://schemas.openxmlformats.org/officeDocument/2006/relationships/control" Target="../activeX/activeX121.xml"/><Relationship Id="rId330" Type="http://schemas.openxmlformats.org/officeDocument/2006/relationships/control" Target="../activeX/activeX328.xml"/><Relationship Id="rId568" Type="http://schemas.openxmlformats.org/officeDocument/2006/relationships/control" Target="../activeX/activeX566.xml"/><Relationship Id="rId733" Type="http://schemas.openxmlformats.org/officeDocument/2006/relationships/control" Target="../activeX/activeX731.xml"/><Relationship Id="rId775" Type="http://schemas.openxmlformats.org/officeDocument/2006/relationships/control" Target="../activeX/activeX773.xml"/><Relationship Id="rId165" Type="http://schemas.openxmlformats.org/officeDocument/2006/relationships/control" Target="../activeX/activeX163.xml"/><Relationship Id="rId372" Type="http://schemas.openxmlformats.org/officeDocument/2006/relationships/control" Target="../activeX/activeX370.xml"/><Relationship Id="rId428" Type="http://schemas.openxmlformats.org/officeDocument/2006/relationships/control" Target="../activeX/activeX426.xml"/><Relationship Id="rId635" Type="http://schemas.openxmlformats.org/officeDocument/2006/relationships/control" Target="../activeX/activeX633.xml"/><Relationship Id="rId677" Type="http://schemas.openxmlformats.org/officeDocument/2006/relationships/control" Target="../activeX/activeX675.xml"/><Relationship Id="rId232" Type="http://schemas.openxmlformats.org/officeDocument/2006/relationships/control" Target="../activeX/activeX230.xml"/><Relationship Id="rId274" Type="http://schemas.openxmlformats.org/officeDocument/2006/relationships/control" Target="../activeX/activeX272.xml"/><Relationship Id="rId481" Type="http://schemas.openxmlformats.org/officeDocument/2006/relationships/control" Target="../activeX/activeX479.xml"/><Relationship Id="rId702" Type="http://schemas.openxmlformats.org/officeDocument/2006/relationships/control" Target="../activeX/activeX700.xml"/><Relationship Id="rId27" Type="http://schemas.openxmlformats.org/officeDocument/2006/relationships/control" Target="../activeX/activeX25.xml"/><Relationship Id="rId69" Type="http://schemas.openxmlformats.org/officeDocument/2006/relationships/control" Target="../activeX/activeX67.xml"/><Relationship Id="rId134" Type="http://schemas.openxmlformats.org/officeDocument/2006/relationships/control" Target="../activeX/activeX132.xml"/><Relationship Id="rId537" Type="http://schemas.openxmlformats.org/officeDocument/2006/relationships/control" Target="../activeX/activeX535.xml"/><Relationship Id="rId579" Type="http://schemas.openxmlformats.org/officeDocument/2006/relationships/control" Target="../activeX/activeX577.xml"/><Relationship Id="rId744" Type="http://schemas.openxmlformats.org/officeDocument/2006/relationships/control" Target="../activeX/activeX742.xml"/><Relationship Id="rId80" Type="http://schemas.openxmlformats.org/officeDocument/2006/relationships/control" Target="../activeX/activeX78.xml"/><Relationship Id="rId176" Type="http://schemas.openxmlformats.org/officeDocument/2006/relationships/control" Target="../activeX/activeX174.xml"/><Relationship Id="rId341" Type="http://schemas.openxmlformats.org/officeDocument/2006/relationships/control" Target="../activeX/activeX339.xml"/><Relationship Id="rId383" Type="http://schemas.openxmlformats.org/officeDocument/2006/relationships/control" Target="../activeX/activeX381.xml"/><Relationship Id="rId439" Type="http://schemas.openxmlformats.org/officeDocument/2006/relationships/control" Target="../activeX/activeX437.xml"/><Relationship Id="rId590" Type="http://schemas.openxmlformats.org/officeDocument/2006/relationships/control" Target="../activeX/activeX588.xml"/><Relationship Id="rId604" Type="http://schemas.openxmlformats.org/officeDocument/2006/relationships/control" Target="../activeX/activeX602.xml"/><Relationship Id="rId646" Type="http://schemas.openxmlformats.org/officeDocument/2006/relationships/control" Target="../activeX/activeX644.xml"/><Relationship Id="rId201" Type="http://schemas.openxmlformats.org/officeDocument/2006/relationships/control" Target="../activeX/activeX199.xml"/><Relationship Id="rId243" Type="http://schemas.openxmlformats.org/officeDocument/2006/relationships/control" Target="../activeX/activeX241.xml"/><Relationship Id="rId285" Type="http://schemas.openxmlformats.org/officeDocument/2006/relationships/control" Target="../activeX/activeX283.xml"/><Relationship Id="rId450" Type="http://schemas.openxmlformats.org/officeDocument/2006/relationships/control" Target="../activeX/activeX448.xml"/><Relationship Id="rId506" Type="http://schemas.openxmlformats.org/officeDocument/2006/relationships/control" Target="../activeX/activeX504.xml"/><Relationship Id="rId688" Type="http://schemas.openxmlformats.org/officeDocument/2006/relationships/control" Target="../activeX/activeX686.xml"/><Relationship Id="rId38" Type="http://schemas.openxmlformats.org/officeDocument/2006/relationships/control" Target="../activeX/activeX36.xml"/><Relationship Id="rId103" Type="http://schemas.openxmlformats.org/officeDocument/2006/relationships/control" Target="../activeX/activeX101.xml"/><Relationship Id="rId310" Type="http://schemas.openxmlformats.org/officeDocument/2006/relationships/control" Target="../activeX/activeX308.xml"/><Relationship Id="rId492" Type="http://schemas.openxmlformats.org/officeDocument/2006/relationships/control" Target="../activeX/activeX490.xml"/><Relationship Id="rId548" Type="http://schemas.openxmlformats.org/officeDocument/2006/relationships/control" Target="../activeX/activeX546.xml"/><Relationship Id="rId713" Type="http://schemas.openxmlformats.org/officeDocument/2006/relationships/control" Target="../activeX/activeX711.xml"/><Relationship Id="rId755" Type="http://schemas.openxmlformats.org/officeDocument/2006/relationships/control" Target="../activeX/activeX753.xml"/><Relationship Id="rId91" Type="http://schemas.openxmlformats.org/officeDocument/2006/relationships/control" Target="../activeX/activeX89.xml"/><Relationship Id="rId145" Type="http://schemas.openxmlformats.org/officeDocument/2006/relationships/control" Target="../activeX/activeX143.xml"/><Relationship Id="rId187" Type="http://schemas.openxmlformats.org/officeDocument/2006/relationships/control" Target="../activeX/activeX185.xml"/><Relationship Id="rId352" Type="http://schemas.openxmlformats.org/officeDocument/2006/relationships/control" Target="../activeX/activeX350.xml"/><Relationship Id="rId394" Type="http://schemas.openxmlformats.org/officeDocument/2006/relationships/control" Target="../activeX/activeX392.xml"/><Relationship Id="rId408" Type="http://schemas.openxmlformats.org/officeDocument/2006/relationships/control" Target="../activeX/activeX406.xml"/><Relationship Id="rId615" Type="http://schemas.openxmlformats.org/officeDocument/2006/relationships/control" Target="../activeX/activeX613.xml"/><Relationship Id="rId212" Type="http://schemas.openxmlformats.org/officeDocument/2006/relationships/control" Target="../activeX/activeX210.xml"/><Relationship Id="rId254" Type="http://schemas.openxmlformats.org/officeDocument/2006/relationships/control" Target="../activeX/activeX252.xml"/><Relationship Id="rId657" Type="http://schemas.openxmlformats.org/officeDocument/2006/relationships/control" Target="../activeX/activeX655.xml"/><Relationship Id="rId699" Type="http://schemas.openxmlformats.org/officeDocument/2006/relationships/control" Target="../activeX/activeX697.xml"/><Relationship Id="rId49" Type="http://schemas.openxmlformats.org/officeDocument/2006/relationships/control" Target="../activeX/activeX47.xml"/><Relationship Id="rId114" Type="http://schemas.openxmlformats.org/officeDocument/2006/relationships/control" Target="../activeX/activeX112.xml"/><Relationship Id="rId296" Type="http://schemas.openxmlformats.org/officeDocument/2006/relationships/control" Target="../activeX/activeX294.xml"/><Relationship Id="rId461" Type="http://schemas.openxmlformats.org/officeDocument/2006/relationships/control" Target="../activeX/activeX459.xml"/><Relationship Id="rId517" Type="http://schemas.openxmlformats.org/officeDocument/2006/relationships/control" Target="../activeX/activeX515.xml"/><Relationship Id="rId559" Type="http://schemas.openxmlformats.org/officeDocument/2006/relationships/control" Target="../activeX/activeX557.xml"/><Relationship Id="rId724" Type="http://schemas.openxmlformats.org/officeDocument/2006/relationships/control" Target="../activeX/activeX722.xml"/><Relationship Id="rId766" Type="http://schemas.openxmlformats.org/officeDocument/2006/relationships/control" Target="../activeX/activeX764.xml"/><Relationship Id="rId60" Type="http://schemas.openxmlformats.org/officeDocument/2006/relationships/control" Target="../activeX/activeX58.xml"/><Relationship Id="rId156" Type="http://schemas.openxmlformats.org/officeDocument/2006/relationships/control" Target="../activeX/activeX154.xml"/><Relationship Id="rId198" Type="http://schemas.openxmlformats.org/officeDocument/2006/relationships/control" Target="../activeX/activeX196.xml"/><Relationship Id="rId321" Type="http://schemas.openxmlformats.org/officeDocument/2006/relationships/control" Target="../activeX/activeX319.xml"/><Relationship Id="rId363" Type="http://schemas.openxmlformats.org/officeDocument/2006/relationships/control" Target="../activeX/activeX361.xml"/><Relationship Id="rId419" Type="http://schemas.openxmlformats.org/officeDocument/2006/relationships/control" Target="../activeX/activeX417.xml"/><Relationship Id="rId570" Type="http://schemas.openxmlformats.org/officeDocument/2006/relationships/control" Target="../activeX/activeX568.xml"/><Relationship Id="rId626" Type="http://schemas.openxmlformats.org/officeDocument/2006/relationships/control" Target="../activeX/activeX624.xml"/><Relationship Id="rId223" Type="http://schemas.openxmlformats.org/officeDocument/2006/relationships/control" Target="../activeX/activeX221.xml"/><Relationship Id="rId430" Type="http://schemas.openxmlformats.org/officeDocument/2006/relationships/control" Target="../activeX/activeX428.xml"/><Relationship Id="rId668" Type="http://schemas.openxmlformats.org/officeDocument/2006/relationships/control" Target="../activeX/activeX666.xml"/><Relationship Id="rId18" Type="http://schemas.openxmlformats.org/officeDocument/2006/relationships/control" Target="../activeX/activeX16.xml"/><Relationship Id="rId265" Type="http://schemas.openxmlformats.org/officeDocument/2006/relationships/control" Target="../activeX/activeX263.xml"/><Relationship Id="rId472" Type="http://schemas.openxmlformats.org/officeDocument/2006/relationships/control" Target="../activeX/activeX470.xml"/><Relationship Id="rId528" Type="http://schemas.openxmlformats.org/officeDocument/2006/relationships/control" Target="../activeX/activeX526.xml"/><Relationship Id="rId735" Type="http://schemas.openxmlformats.org/officeDocument/2006/relationships/control" Target="../activeX/activeX733.xml"/><Relationship Id="rId125" Type="http://schemas.openxmlformats.org/officeDocument/2006/relationships/control" Target="../activeX/activeX123.xml"/><Relationship Id="rId167" Type="http://schemas.openxmlformats.org/officeDocument/2006/relationships/control" Target="../activeX/activeX165.xml"/><Relationship Id="rId332" Type="http://schemas.openxmlformats.org/officeDocument/2006/relationships/control" Target="../activeX/activeX330.xml"/><Relationship Id="rId374" Type="http://schemas.openxmlformats.org/officeDocument/2006/relationships/control" Target="../activeX/activeX372.xml"/><Relationship Id="rId581" Type="http://schemas.openxmlformats.org/officeDocument/2006/relationships/control" Target="../activeX/activeX579.xml"/><Relationship Id="rId777" Type="http://schemas.openxmlformats.org/officeDocument/2006/relationships/control" Target="../activeX/activeX775.xml"/><Relationship Id="rId71" Type="http://schemas.openxmlformats.org/officeDocument/2006/relationships/control" Target="../activeX/activeX69.xml"/><Relationship Id="rId234" Type="http://schemas.openxmlformats.org/officeDocument/2006/relationships/control" Target="../activeX/activeX232.xml"/><Relationship Id="rId637" Type="http://schemas.openxmlformats.org/officeDocument/2006/relationships/control" Target="../activeX/activeX635.xml"/><Relationship Id="rId679" Type="http://schemas.openxmlformats.org/officeDocument/2006/relationships/control" Target="../activeX/activeX677.xml"/><Relationship Id="rId2" Type="http://schemas.openxmlformats.org/officeDocument/2006/relationships/vmlDrawing" Target="../drawings/vmlDrawing2.vml"/><Relationship Id="rId29" Type="http://schemas.openxmlformats.org/officeDocument/2006/relationships/control" Target="../activeX/activeX27.xml"/><Relationship Id="rId276" Type="http://schemas.openxmlformats.org/officeDocument/2006/relationships/control" Target="../activeX/activeX274.xml"/><Relationship Id="rId441" Type="http://schemas.openxmlformats.org/officeDocument/2006/relationships/control" Target="../activeX/activeX439.xml"/><Relationship Id="rId483" Type="http://schemas.openxmlformats.org/officeDocument/2006/relationships/control" Target="../activeX/activeX481.xml"/><Relationship Id="rId539" Type="http://schemas.openxmlformats.org/officeDocument/2006/relationships/control" Target="../activeX/activeX537.xml"/><Relationship Id="rId690" Type="http://schemas.openxmlformats.org/officeDocument/2006/relationships/control" Target="../activeX/activeX688.xml"/><Relationship Id="rId704" Type="http://schemas.openxmlformats.org/officeDocument/2006/relationships/control" Target="../activeX/activeX702.xml"/><Relationship Id="rId746" Type="http://schemas.openxmlformats.org/officeDocument/2006/relationships/control" Target="../activeX/activeX744.xml"/><Relationship Id="rId40" Type="http://schemas.openxmlformats.org/officeDocument/2006/relationships/control" Target="../activeX/activeX38.xml"/><Relationship Id="rId136" Type="http://schemas.openxmlformats.org/officeDocument/2006/relationships/control" Target="../activeX/activeX134.xml"/><Relationship Id="rId178" Type="http://schemas.openxmlformats.org/officeDocument/2006/relationships/control" Target="../activeX/activeX176.xml"/><Relationship Id="rId301" Type="http://schemas.openxmlformats.org/officeDocument/2006/relationships/control" Target="../activeX/activeX299.xml"/><Relationship Id="rId343" Type="http://schemas.openxmlformats.org/officeDocument/2006/relationships/control" Target="../activeX/activeX341.xml"/><Relationship Id="rId550" Type="http://schemas.openxmlformats.org/officeDocument/2006/relationships/control" Target="../activeX/activeX548.xml"/><Relationship Id="rId82" Type="http://schemas.openxmlformats.org/officeDocument/2006/relationships/control" Target="../activeX/activeX80.xml"/><Relationship Id="rId203" Type="http://schemas.openxmlformats.org/officeDocument/2006/relationships/control" Target="../activeX/activeX201.xml"/><Relationship Id="rId385" Type="http://schemas.openxmlformats.org/officeDocument/2006/relationships/control" Target="../activeX/activeX383.xml"/><Relationship Id="rId592" Type="http://schemas.openxmlformats.org/officeDocument/2006/relationships/control" Target="../activeX/activeX590.xml"/><Relationship Id="rId606" Type="http://schemas.openxmlformats.org/officeDocument/2006/relationships/control" Target="../activeX/activeX604.xml"/><Relationship Id="rId648" Type="http://schemas.openxmlformats.org/officeDocument/2006/relationships/control" Target="../activeX/activeX646.xml"/><Relationship Id="rId245" Type="http://schemas.openxmlformats.org/officeDocument/2006/relationships/control" Target="../activeX/activeX243.xml"/><Relationship Id="rId287" Type="http://schemas.openxmlformats.org/officeDocument/2006/relationships/control" Target="../activeX/activeX285.xml"/><Relationship Id="rId410" Type="http://schemas.openxmlformats.org/officeDocument/2006/relationships/control" Target="../activeX/activeX408.xml"/><Relationship Id="rId452" Type="http://schemas.openxmlformats.org/officeDocument/2006/relationships/control" Target="../activeX/activeX450.xml"/><Relationship Id="rId494" Type="http://schemas.openxmlformats.org/officeDocument/2006/relationships/control" Target="../activeX/activeX492.xml"/><Relationship Id="rId508" Type="http://schemas.openxmlformats.org/officeDocument/2006/relationships/control" Target="../activeX/activeX506.xml"/><Relationship Id="rId715" Type="http://schemas.openxmlformats.org/officeDocument/2006/relationships/control" Target="../activeX/activeX713.xml"/><Relationship Id="rId105" Type="http://schemas.openxmlformats.org/officeDocument/2006/relationships/control" Target="../activeX/activeX103.xml"/><Relationship Id="rId147" Type="http://schemas.openxmlformats.org/officeDocument/2006/relationships/control" Target="../activeX/activeX145.xml"/><Relationship Id="rId312" Type="http://schemas.openxmlformats.org/officeDocument/2006/relationships/control" Target="../activeX/activeX310.xml"/><Relationship Id="rId354" Type="http://schemas.openxmlformats.org/officeDocument/2006/relationships/control" Target="../activeX/activeX352.xml"/><Relationship Id="rId757" Type="http://schemas.openxmlformats.org/officeDocument/2006/relationships/control" Target="../activeX/activeX755.xml"/><Relationship Id="rId51" Type="http://schemas.openxmlformats.org/officeDocument/2006/relationships/control" Target="../activeX/activeX49.xml"/><Relationship Id="rId93" Type="http://schemas.openxmlformats.org/officeDocument/2006/relationships/control" Target="../activeX/activeX91.xml"/><Relationship Id="rId189" Type="http://schemas.openxmlformats.org/officeDocument/2006/relationships/control" Target="../activeX/activeX187.xml"/><Relationship Id="rId396" Type="http://schemas.openxmlformats.org/officeDocument/2006/relationships/control" Target="../activeX/activeX394.xml"/><Relationship Id="rId561" Type="http://schemas.openxmlformats.org/officeDocument/2006/relationships/control" Target="../activeX/activeX559.xml"/><Relationship Id="rId617" Type="http://schemas.openxmlformats.org/officeDocument/2006/relationships/control" Target="../activeX/activeX615.xml"/><Relationship Id="rId659" Type="http://schemas.openxmlformats.org/officeDocument/2006/relationships/control" Target="../activeX/activeX657.xml"/><Relationship Id="rId214" Type="http://schemas.openxmlformats.org/officeDocument/2006/relationships/control" Target="../activeX/activeX212.xml"/><Relationship Id="rId256" Type="http://schemas.openxmlformats.org/officeDocument/2006/relationships/control" Target="../activeX/activeX254.xml"/><Relationship Id="rId298" Type="http://schemas.openxmlformats.org/officeDocument/2006/relationships/control" Target="../activeX/activeX296.xml"/><Relationship Id="rId421" Type="http://schemas.openxmlformats.org/officeDocument/2006/relationships/control" Target="../activeX/activeX419.xml"/><Relationship Id="rId463" Type="http://schemas.openxmlformats.org/officeDocument/2006/relationships/control" Target="../activeX/activeX461.xml"/><Relationship Id="rId519" Type="http://schemas.openxmlformats.org/officeDocument/2006/relationships/control" Target="../activeX/activeX517.xml"/><Relationship Id="rId670" Type="http://schemas.openxmlformats.org/officeDocument/2006/relationships/control" Target="../activeX/activeX668.xml"/><Relationship Id="rId116" Type="http://schemas.openxmlformats.org/officeDocument/2006/relationships/control" Target="../activeX/activeX114.xml"/><Relationship Id="rId158" Type="http://schemas.openxmlformats.org/officeDocument/2006/relationships/control" Target="../activeX/activeX156.xml"/><Relationship Id="rId323" Type="http://schemas.openxmlformats.org/officeDocument/2006/relationships/control" Target="../activeX/activeX321.xml"/><Relationship Id="rId530" Type="http://schemas.openxmlformats.org/officeDocument/2006/relationships/control" Target="../activeX/activeX528.xml"/><Relationship Id="rId726" Type="http://schemas.openxmlformats.org/officeDocument/2006/relationships/control" Target="../activeX/activeX724.xml"/><Relationship Id="rId768" Type="http://schemas.openxmlformats.org/officeDocument/2006/relationships/control" Target="../activeX/activeX766.xml"/><Relationship Id="rId20" Type="http://schemas.openxmlformats.org/officeDocument/2006/relationships/control" Target="../activeX/activeX18.xml"/><Relationship Id="rId62" Type="http://schemas.openxmlformats.org/officeDocument/2006/relationships/control" Target="../activeX/activeX60.xml"/><Relationship Id="rId365" Type="http://schemas.openxmlformats.org/officeDocument/2006/relationships/control" Target="../activeX/activeX363.xml"/><Relationship Id="rId572" Type="http://schemas.openxmlformats.org/officeDocument/2006/relationships/control" Target="../activeX/activeX570.xml"/><Relationship Id="rId628" Type="http://schemas.openxmlformats.org/officeDocument/2006/relationships/control" Target="../activeX/activeX626.xml"/><Relationship Id="rId225" Type="http://schemas.openxmlformats.org/officeDocument/2006/relationships/control" Target="../activeX/activeX223.xml"/><Relationship Id="rId267" Type="http://schemas.openxmlformats.org/officeDocument/2006/relationships/control" Target="../activeX/activeX265.xml"/><Relationship Id="rId432" Type="http://schemas.openxmlformats.org/officeDocument/2006/relationships/control" Target="../activeX/activeX430.xml"/><Relationship Id="rId474" Type="http://schemas.openxmlformats.org/officeDocument/2006/relationships/control" Target="../activeX/activeX472.xml"/><Relationship Id="rId127" Type="http://schemas.openxmlformats.org/officeDocument/2006/relationships/control" Target="../activeX/activeX125.xml"/><Relationship Id="rId681" Type="http://schemas.openxmlformats.org/officeDocument/2006/relationships/control" Target="../activeX/activeX679.xml"/><Relationship Id="rId737" Type="http://schemas.openxmlformats.org/officeDocument/2006/relationships/control" Target="../activeX/activeX735.xml"/><Relationship Id="rId779" Type="http://schemas.openxmlformats.org/officeDocument/2006/relationships/control" Target="../activeX/activeX777.xml"/><Relationship Id="rId31" Type="http://schemas.openxmlformats.org/officeDocument/2006/relationships/control" Target="../activeX/activeX29.xml"/><Relationship Id="rId73" Type="http://schemas.openxmlformats.org/officeDocument/2006/relationships/control" Target="../activeX/activeX71.xml"/><Relationship Id="rId169" Type="http://schemas.openxmlformats.org/officeDocument/2006/relationships/control" Target="../activeX/activeX167.xml"/><Relationship Id="rId334" Type="http://schemas.openxmlformats.org/officeDocument/2006/relationships/control" Target="../activeX/activeX332.xml"/><Relationship Id="rId376" Type="http://schemas.openxmlformats.org/officeDocument/2006/relationships/control" Target="../activeX/activeX374.xml"/><Relationship Id="rId541" Type="http://schemas.openxmlformats.org/officeDocument/2006/relationships/control" Target="../activeX/activeX539.xml"/><Relationship Id="rId583" Type="http://schemas.openxmlformats.org/officeDocument/2006/relationships/control" Target="../activeX/activeX581.xml"/><Relationship Id="rId639" Type="http://schemas.openxmlformats.org/officeDocument/2006/relationships/control" Target="../activeX/activeX637.xml"/><Relationship Id="rId4" Type="http://schemas.openxmlformats.org/officeDocument/2006/relationships/control" Target="../activeX/activeX2.xml"/><Relationship Id="rId180" Type="http://schemas.openxmlformats.org/officeDocument/2006/relationships/control" Target="../activeX/activeX178.xml"/><Relationship Id="rId236" Type="http://schemas.openxmlformats.org/officeDocument/2006/relationships/control" Target="../activeX/activeX234.xml"/><Relationship Id="rId278" Type="http://schemas.openxmlformats.org/officeDocument/2006/relationships/control" Target="../activeX/activeX276.xml"/><Relationship Id="rId401" Type="http://schemas.openxmlformats.org/officeDocument/2006/relationships/control" Target="../activeX/activeX399.xml"/><Relationship Id="rId443" Type="http://schemas.openxmlformats.org/officeDocument/2006/relationships/control" Target="../activeX/activeX441.xml"/><Relationship Id="rId650" Type="http://schemas.openxmlformats.org/officeDocument/2006/relationships/control" Target="../activeX/activeX648.xml"/><Relationship Id="rId303" Type="http://schemas.openxmlformats.org/officeDocument/2006/relationships/control" Target="../activeX/activeX301.xml"/><Relationship Id="rId485" Type="http://schemas.openxmlformats.org/officeDocument/2006/relationships/control" Target="../activeX/activeX483.xml"/><Relationship Id="rId692" Type="http://schemas.openxmlformats.org/officeDocument/2006/relationships/control" Target="../activeX/activeX690.xml"/><Relationship Id="rId706" Type="http://schemas.openxmlformats.org/officeDocument/2006/relationships/control" Target="../activeX/activeX704.xml"/><Relationship Id="rId748" Type="http://schemas.openxmlformats.org/officeDocument/2006/relationships/control" Target="../activeX/activeX746.xml"/><Relationship Id="rId42" Type="http://schemas.openxmlformats.org/officeDocument/2006/relationships/control" Target="../activeX/activeX40.xml"/><Relationship Id="rId84" Type="http://schemas.openxmlformats.org/officeDocument/2006/relationships/control" Target="../activeX/activeX82.xml"/><Relationship Id="rId138" Type="http://schemas.openxmlformats.org/officeDocument/2006/relationships/control" Target="../activeX/activeX136.xml"/><Relationship Id="rId345" Type="http://schemas.openxmlformats.org/officeDocument/2006/relationships/control" Target="../activeX/activeX343.xml"/><Relationship Id="rId387" Type="http://schemas.openxmlformats.org/officeDocument/2006/relationships/control" Target="../activeX/activeX385.xml"/><Relationship Id="rId510" Type="http://schemas.openxmlformats.org/officeDocument/2006/relationships/control" Target="../activeX/activeX508.xml"/><Relationship Id="rId552" Type="http://schemas.openxmlformats.org/officeDocument/2006/relationships/control" Target="../activeX/activeX550.xml"/><Relationship Id="rId594" Type="http://schemas.openxmlformats.org/officeDocument/2006/relationships/control" Target="../activeX/activeX592.xml"/><Relationship Id="rId608" Type="http://schemas.openxmlformats.org/officeDocument/2006/relationships/control" Target="../activeX/activeX606.xml"/><Relationship Id="rId191" Type="http://schemas.openxmlformats.org/officeDocument/2006/relationships/control" Target="../activeX/activeX189.xml"/><Relationship Id="rId205" Type="http://schemas.openxmlformats.org/officeDocument/2006/relationships/control" Target="../activeX/activeX203.xml"/><Relationship Id="rId247" Type="http://schemas.openxmlformats.org/officeDocument/2006/relationships/control" Target="../activeX/activeX245.xml"/><Relationship Id="rId412" Type="http://schemas.openxmlformats.org/officeDocument/2006/relationships/control" Target="../activeX/activeX410.xml"/><Relationship Id="rId107" Type="http://schemas.openxmlformats.org/officeDocument/2006/relationships/control" Target="../activeX/activeX105.xml"/><Relationship Id="rId289" Type="http://schemas.openxmlformats.org/officeDocument/2006/relationships/control" Target="../activeX/activeX287.xml"/><Relationship Id="rId454" Type="http://schemas.openxmlformats.org/officeDocument/2006/relationships/control" Target="../activeX/activeX452.xml"/><Relationship Id="rId496" Type="http://schemas.openxmlformats.org/officeDocument/2006/relationships/control" Target="../activeX/activeX494.xml"/><Relationship Id="rId661" Type="http://schemas.openxmlformats.org/officeDocument/2006/relationships/control" Target="../activeX/activeX659.xml"/><Relationship Id="rId717" Type="http://schemas.openxmlformats.org/officeDocument/2006/relationships/control" Target="../activeX/activeX715.xml"/><Relationship Id="rId759" Type="http://schemas.openxmlformats.org/officeDocument/2006/relationships/control" Target="../activeX/activeX757.xml"/><Relationship Id="rId11" Type="http://schemas.openxmlformats.org/officeDocument/2006/relationships/control" Target="../activeX/activeX9.xml"/><Relationship Id="rId53" Type="http://schemas.openxmlformats.org/officeDocument/2006/relationships/control" Target="../activeX/activeX51.xml"/><Relationship Id="rId149" Type="http://schemas.openxmlformats.org/officeDocument/2006/relationships/control" Target="../activeX/activeX147.xml"/><Relationship Id="rId314" Type="http://schemas.openxmlformats.org/officeDocument/2006/relationships/control" Target="../activeX/activeX312.xml"/><Relationship Id="rId356" Type="http://schemas.openxmlformats.org/officeDocument/2006/relationships/control" Target="../activeX/activeX354.xml"/><Relationship Id="rId398" Type="http://schemas.openxmlformats.org/officeDocument/2006/relationships/control" Target="../activeX/activeX396.xml"/><Relationship Id="rId521" Type="http://schemas.openxmlformats.org/officeDocument/2006/relationships/control" Target="../activeX/activeX519.xml"/><Relationship Id="rId563" Type="http://schemas.openxmlformats.org/officeDocument/2006/relationships/control" Target="../activeX/activeX561.xml"/><Relationship Id="rId619" Type="http://schemas.openxmlformats.org/officeDocument/2006/relationships/control" Target="../activeX/activeX617.xml"/><Relationship Id="rId770" Type="http://schemas.openxmlformats.org/officeDocument/2006/relationships/control" Target="../activeX/activeX768.xml"/><Relationship Id="rId95" Type="http://schemas.openxmlformats.org/officeDocument/2006/relationships/control" Target="../activeX/activeX93.xml"/><Relationship Id="rId160" Type="http://schemas.openxmlformats.org/officeDocument/2006/relationships/control" Target="../activeX/activeX158.xml"/><Relationship Id="rId216" Type="http://schemas.openxmlformats.org/officeDocument/2006/relationships/control" Target="../activeX/activeX214.xml"/><Relationship Id="rId423" Type="http://schemas.openxmlformats.org/officeDocument/2006/relationships/control" Target="../activeX/activeX421.xml"/><Relationship Id="rId258" Type="http://schemas.openxmlformats.org/officeDocument/2006/relationships/control" Target="../activeX/activeX256.xml"/><Relationship Id="rId465" Type="http://schemas.openxmlformats.org/officeDocument/2006/relationships/control" Target="../activeX/activeX463.xml"/><Relationship Id="rId630" Type="http://schemas.openxmlformats.org/officeDocument/2006/relationships/control" Target="../activeX/activeX628.xml"/><Relationship Id="rId672" Type="http://schemas.openxmlformats.org/officeDocument/2006/relationships/control" Target="../activeX/activeX670.xml"/><Relationship Id="rId728" Type="http://schemas.openxmlformats.org/officeDocument/2006/relationships/control" Target="../activeX/activeX726.xml"/><Relationship Id="rId22" Type="http://schemas.openxmlformats.org/officeDocument/2006/relationships/control" Target="../activeX/activeX20.xml"/><Relationship Id="rId64" Type="http://schemas.openxmlformats.org/officeDocument/2006/relationships/control" Target="../activeX/activeX62.xml"/><Relationship Id="rId118" Type="http://schemas.openxmlformats.org/officeDocument/2006/relationships/control" Target="../activeX/activeX116.xml"/><Relationship Id="rId325" Type="http://schemas.openxmlformats.org/officeDocument/2006/relationships/control" Target="../activeX/activeX323.xml"/><Relationship Id="rId367" Type="http://schemas.openxmlformats.org/officeDocument/2006/relationships/control" Target="../activeX/activeX365.xml"/><Relationship Id="rId532" Type="http://schemas.openxmlformats.org/officeDocument/2006/relationships/control" Target="../activeX/activeX530.xml"/><Relationship Id="rId574" Type="http://schemas.openxmlformats.org/officeDocument/2006/relationships/control" Target="../activeX/activeX572.xml"/><Relationship Id="rId171" Type="http://schemas.openxmlformats.org/officeDocument/2006/relationships/control" Target="../activeX/activeX169.xml"/><Relationship Id="rId227" Type="http://schemas.openxmlformats.org/officeDocument/2006/relationships/control" Target="../activeX/activeX225.xml"/><Relationship Id="rId781" Type="http://schemas.openxmlformats.org/officeDocument/2006/relationships/control" Target="../activeX/activeX779.xml"/><Relationship Id="rId269" Type="http://schemas.openxmlformats.org/officeDocument/2006/relationships/control" Target="../activeX/activeX267.xml"/><Relationship Id="rId434" Type="http://schemas.openxmlformats.org/officeDocument/2006/relationships/control" Target="../activeX/activeX432.xml"/><Relationship Id="rId476" Type="http://schemas.openxmlformats.org/officeDocument/2006/relationships/control" Target="../activeX/activeX474.xml"/><Relationship Id="rId641" Type="http://schemas.openxmlformats.org/officeDocument/2006/relationships/control" Target="../activeX/activeX639.xml"/><Relationship Id="rId683" Type="http://schemas.openxmlformats.org/officeDocument/2006/relationships/control" Target="../activeX/activeX681.xml"/><Relationship Id="rId739" Type="http://schemas.openxmlformats.org/officeDocument/2006/relationships/control" Target="../activeX/activeX737.xml"/><Relationship Id="rId33" Type="http://schemas.openxmlformats.org/officeDocument/2006/relationships/control" Target="../activeX/activeX31.xml"/><Relationship Id="rId129" Type="http://schemas.openxmlformats.org/officeDocument/2006/relationships/control" Target="../activeX/activeX127.xml"/><Relationship Id="rId280" Type="http://schemas.openxmlformats.org/officeDocument/2006/relationships/control" Target="../activeX/activeX278.xml"/><Relationship Id="rId336" Type="http://schemas.openxmlformats.org/officeDocument/2006/relationships/control" Target="../activeX/activeX334.xml"/><Relationship Id="rId501" Type="http://schemas.openxmlformats.org/officeDocument/2006/relationships/control" Target="../activeX/activeX499.xml"/><Relationship Id="rId543" Type="http://schemas.openxmlformats.org/officeDocument/2006/relationships/control" Target="../activeX/activeX541.xml"/><Relationship Id="rId75" Type="http://schemas.openxmlformats.org/officeDocument/2006/relationships/control" Target="../activeX/activeX73.xml"/><Relationship Id="rId140" Type="http://schemas.openxmlformats.org/officeDocument/2006/relationships/control" Target="../activeX/activeX138.xml"/><Relationship Id="rId182" Type="http://schemas.openxmlformats.org/officeDocument/2006/relationships/control" Target="../activeX/activeX180.xml"/><Relationship Id="rId378" Type="http://schemas.openxmlformats.org/officeDocument/2006/relationships/control" Target="../activeX/activeX376.xml"/><Relationship Id="rId403" Type="http://schemas.openxmlformats.org/officeDocument/2006/relationships/control" Target="../activeX/activeX401.xml"/><Relationship Id="rId585" Type="http://schemas.openxmlformats.org/officeDocument/2006/relationships/control" Target="../activeX/activeX583.xml"/><Relationship Id="rId750" Type="http://schemas.openxmlformats.org/officeDocument/2006/relationships/control" Target="../activeX/activeX748.xml"/><Relationship Id="rId6" Type="http://schemas.openxmlformats.org/officeDocument/2006/relationships/control" Target="../activeX/activeX4.xml"/><Relationship Id="rId238" Type="http://schemas.openxmlformats.org/officeDocument/2006/relationships/control" Target="../activeX/activeX236.xml"/><Relationship Id="rId445" Type="http://schemas.openxmlformats.org/officeDocument/2006/relationships/control" Target="../activeX/activeX443.xml"/><Relationship Id="rId487" Type="http://schemas.openxmlformats.org/officeDocument/2006/relationships/control" Target="../activeX/activeX485.xml"/><Relationship Id="rId610" Type="http://schemas.openxmlformats.org/officeDocument/2006/relationships/control" Target="../activeX/activeX608.xml"/><Relationship Id="rId652" Type="http://schemas.openxmlformats.org/officeDocument/2006/relationships/control" Target="../activeX/activeX650.xml"/><Relationship Id="rId694" Type="http://schemas.openxmlformats.org/officeDocument/2006/relationships/control" Target="../activeX/activeX692.xml"/><Relationship Id="rId708" Type="http://schemas.openxmlformats.org/officeDocument/2006/relationships/control" Target="../activeX/activeX706.xml"/><Relationship Id="rId291" Type="http://schemas.openxmlformats.org/officeDocument/2006/relationships/control" Target="../activeX/activeX289.xml"/><Relationship Id="rId305" Type="http://schemas.openxmlformats.org/officeDocument/2006/relationships/control" Target="../activeX/activeX303.xml"/><Relationship Id="rId347" Type="http://schemas.openxmlformats.org/officeDocument/2006/relationships/control" Target="../activeX/activeX345.xml"/><Relationship Id="rId512" Type="http://schemas.openxmlformats.org/officeDocument/2006/relationships/control" Target="../activeX/activeX510.xml"/><Relationship Id="rId44" Type="http://schemas.openxmlformats.org/officeDocument/2006/relationships/control" Target="../activeX/activeX42.xml"/><Relationship Id="rId86" Type="http://schemas.openxmlformats.org/officeDocument/2006/relationships/control" Target="../activeX/activeX84.xml"/><Relationship Id="rId151" Type="http://schemas.openxmlformats.org/officeDocument/2006/relationships/control" Target="../activeX/activeX149.xml"/><Relationship Id="rId389" Type="http://schemas.openxmlformats.org/officeDocument/2006/relationships/control" Target="../activeX/activeX387.xml"/><Relationship Id="rId554" Type="http://schemas.openxmlformats.org/officeDocument/2006/relationships/control" Target="../activeX/activeX552.xml"/><Relationship Id="rId596" Type="http://schemas.openxmlformats.org/officeDocument/2006/relationships/control" Target="../activeX/activeX594.xml"/><Relationship Id="rId761" Type="http://schemas.openxmlformats.org/officeDocument/2006/relationships/control" Target="../activeX/activeX759.xml"/><Relationship Id="rId193" Type="http://schemas.openxmlformats.org/officeDocument/2006/relationships/control" Target="../activeX/activeX191.xml"/><Relationship Id="rId207" Type="http://schemas.openxmlformats.org/officeDocument/2006/relationships/control" Target="../activeX/activeX205.xml"/><Relationship Id="rId249" Type="http://schemas.openxmlformats.org/officeDocument/2006/relationships/control" Target="../activeX/activeX247.xml"/><Relationship Id="rId414" Type="http://schemas.openxmlformats.org/officeDocument/2006/relationships/control" Target="../activeX/activeX412.xml"/><Relationship Id="rId456" Type="http://schemas.openxmlformats.org/officeDocument/2006/relationships/control" Target="../activeX/activeX454.xml"/><Relationship Id="rId498" Type="http://schemas.openxmlformats.org/officeDocument/2006/relationships/control" Target="../activeX/activeX496.xml"/><Relationship Id="rId621" Type="http://schemas.openxmlformats.org/officeDocument/2006/relationships/control" Target="../activeX/activeX619.xml"/><Relationship Id="rId663" Type="http://schemas.openxmlformats.org/officeDocument/2006/relationships/control" Target="../activeX/activeX661.xml"/><Relationship Id="rId13" Type="http://schemas.openxmlformats.org/officeDocument/2006/relationships/control" Target="../activeX/activeX11.xml"/><Relationship Id="rId109" Type="http://schemas.openxmlformats.org/officeDocument/2006/relationships/control" Target="../activeX/activeX107.xml"/><Relationship Id="rId260" Type="http://schemas.openxmlformats.org/officeDocument/2006/relationships/control" Target="../activeX/activeX258.xml"/><Relationship Id="rId316" Type="http://schemas.openxmlformats.org/officeDocument/2006/relationships/control" Target="../activeX/activeX314.xml"/><Relationship Id="rId523" Type="http://schemas.openxmlformats.org/officeDocument/2006/relationships/control" Target="../activeX/activeX521.xml"/><Relationship Id="rId719" Type="http://schemas.openxmlformats.org/officeDocument/2006/relationships/control" Target="../activeX/activeX717.xml"/><Relationship Id="rId55" Type="http://schemas.openxmlformats.org/officeDocument/2006/relationships/control" Target="../activeX/activeX53.xml"/><Relationship Id="rId97" Type="http://schemas.openxmlformats.org/officeDocument/2006/relationships/control" Target="../activeX/activeX95.xml"/><Relationship Id="rId120" Type="http://schemas.openxmlformats.org/officeDocument/2006/relationships/control" Target="../activeX/activeX118.xml"/><Relationship Id="rId358" Type="http://schemas.openxmlformats.org/officeDocument/2006/relationships/control" Target="../activeX/activeX356.xml"/><Relationship Id="rId565" Type="http://schemas.openxmlformats.org/officeDocument/2006/relationships/control" Target="../activeX/activeX563.xml"/><Relationship Id="rId730" Type="http://schemas.openxmlformats.org/officeDocument/2006/relationships/control" Target="../activeX/activeX728.xml"/><Relationship Id="rId772" Type="http://schemas.openxmlformats.org/officeDocument/2006/relationships/control" Target="../activeX/activeX770.xml"/><Relationship Id="rId162" Type="http://schemas.openxmlformats.org/officeDocument/2006/relationships/control" Target="../activeX/activeX160.xml"/><Relationship Id="rId218" Type="http://schemas.openxmlformats.org/officeDocument/2006/relationships/control" Target="../activeX/activeX216.xml"/><Relationship Id="rId425" Type="http://schemas.openxmlformats.org/officeDocument/2006/relationships/control" Target="../activeX/activeX423.xml"/><Relationship Id="rId467" Type="http://schemas.openxmlformats.org/officeDocument/2006/relationships/control" Target="../activeX/activeX465.xml"/><Relationship Id="rId632" Type="http://schemas.openxmlformats.org/officeDocument/2006/relationships/control" Target="../activeX/activeX630.xml"/><Relationship Id="rId271" Type="http://schemas.openxmlformats.org/officeDocument/2006/relationships/control" Target="../activeX/activeX269.xml"/><Relationship Id="rId674" Type="http://schemas.openxmlformats.org/officeDocument/2006/relationships/control" Target="../activeX/activeX672.xml"/><Relationship Id="rId24" Type="http://schemas.openxmlformats.org/officeDocument/2006/relationships/control" Target="../activeX/activeX22.xml"/><Relationship Id="rId66" Type="http://schemas.openxmlformats.org/officeDocument/2006/relationships/control" Target="../activeX/activeX64.xml"/><Relationship Id="rId131" Type="http://schemas.openxmlformats.org/officeDocument/2006/relationships/control" Target="../activeX/activeX129.xml"/><Relationship Id="rId327" Type="http://schemas.openxmlformats.org/officeDocument/2006/relationships/control" Target="../activeX/activeX325.xml"/><Relationship Id="rId369" Type="http://schemas.openxmlformats.org/officeDocument/2006/relationships/control" Target="../activeX/activeX367.xml"/><Relationship Id="rId534" Type="http://schemas.openxmlformats.org/officeDocument/2006/relationships/control" Target="../activeX/activeX532.xml"/><Relationship Id="rId576" Type="http://schemas.openxmlformats.org/officeDocument/2006/relationships/control" Target="../activeX/activeX574.xml"/><Relationship Id="rId741" Type="http://schemas.openxmlformats.org/officeDocument/2006/relationships/control" Target="../activeX/activeX739.xml"/><Relationship Id="rId173" Type="http://schemas.openxmlformats.org/officeDocument/2006/relationships/control" Target="../activeX/activeX171.xml"/><Relationship Id="rId229" Type="http://schemas.openxmlformats.org/officeDocument/2006/relationships/control" Target="../activeX/activeX227.xml"/><Relationship Id="rId380" Type="http://schemas.openxmlformats.org/officeDocument/2006/relationships/control" Target="../activeX/activeX378.xml"/><Relationship Id="rId436" Type="http://schemas.openxmlformats.org/officeDocument/2006/relationships/control" Target="../activeX/activeX434.xml"/><Relationship Id="rId601" Type="http://schemas.openxmlformats.org/officeDocument/2006/relationships/control" Target="../activeX/activeX599.xml"/><Relationship Id="rId643" Type="http://schemas.openxmlformats.org/officeDocument/2006/relationships/control" Target="../activeX/activeX641.xml"/><Relationship Id="rId240" Type="http://schemas.openxmlformats.org/officeDocument/2006/relationships/control" Target="../activeX/activeX238.xml"/><Relationship Id="rId478" Type="http://schemas.openxmlformats.org/officeDocument/2006/relationships/control" Target="../activeX/activeX476.xml"/><Relationship Id="rId685" Type="http://schemas.openxmlformats.org/officeDocument/2006/relationships/control" Target="../activeX/activeX683.xml"/><Relationship Id="rId35" Type="http://schemas.openxmlformats.org/officeDocument/2006/relationships/control" Target="../activeX/activeX33.xml"/><Relationship Id="rId77" Type="http://schemas.openxmlformats.org/officeDocument/2006/relationships/control" Target="../activeX/activeX75.xml"/><Relationship Id="rId100" Type="http://schemas.openxmlformats.org/officeDocument/2006/relationships/control" Target="../activeX/activeX98.xml"/><Relationship Id="rId282" Type="http://schemas.openxmlformats.org/officeDocument/2006/relationships/control" Target="../activeX/activeX280.xml"/><Relationship Id="rId338" Type="http://schemas.openxmlformats.org/officeDocument/2006/relationships/control" Target="../activeX/activeX336.xml"/><Relationship Id="rId503" Type="http://schemas.openxmlformats.org/officeDocument/2006/relationships/control" Target="../activeX/activeX501.xml"/><Relationship Id="rId545" Type="http://schemas.openxmlformats.org/officeDocument/2006/relationships/control" Target="../activeX/activeX543.xml"/><Relationship Id="rId587" Type="http://schemas.openxmlformats.org/officeDocument/2006/relationships/control" Target="../activeX/activeX585.xml"/><Relationship Id="rId710" Type="http://schemas.openxmlformats.org/officeDocument/2006/relationships/control" Target="../activeX/activeX708.xml"/><Relationship Id="rId752" Type="http://schemas.openxmlformats.org/officeDocument/2006/relationships/control" Target="../activeX/activeX750.xml"/><Relationship Id="rId8" Type="http://schemas.openxmlformats.org/officeDocument/2006/relationships/control" Target="../activeX/activeX6.xml"/><Relationship Id="rId142" Type="http://schemas.openxmlformats.org/officeDocument/2006/relationships/control" Target="../activeX/activeX140.xml"/><Relationship Id="rId184" Type="http://schemas.openxmlformats.org/officeDocument/2006/relationships/control" Target="../activeX/activeX182.xml"/><Relationship Id="rId391" Type="http://schemas.openxmlformats.org/officeDocument/2006/relationships/control" Target="../activeX/activeX389.xml"/><Relationship Id="rId405" Type="http://schemas.openxmlformats.org/officeDocument/2006/relationships/control" Target="../activeX/activeX403.xml"/><Relationship Id="rId447" Type="http://schemas.openxmlformats.org/officeDocument/2006/relationships/control" Target="../activeX/activeX445.xml"/><Relationship Id="rId612" Type="http://schemas.openxmlformats.org/officeDocument/2006/relationships/control" Target="../activeX/activeX610.xml"/><Relationship Id="rId251" Type="http://schemas.openxmlformats.org/officeDocument/2006/relationships/control" Target="../activeX/activeX249.xml"/><Relationship Id="rId489" Type="http://schemas.openxmlformats.org/officeDocument/2006/relationships/control" Target="../activeX/activeX487.xml"/><Relationship Id="rId654" Type="http://schemas.openxmlformats.org/officeDocument/2006/relationships/control" Target="../activeX/activeX652.xml"/><Relationship Id="rId696" Type="http://schemas.openxmlformats.org/officeDocument/2006/relationships/control" Target="../activeX/activeX694.xml"/><Relationship Id="rId46" Type="http://schemas.openxmlformats.org/officeDocument/2006/relationships/control" Target="../activeX/activeX44.xml"/><Relationship Id="rId293" Type="http://schemas.openxmlformats.org/officeDocument/2006/relationships/control" Target="../activeX/activeX291.xml"/><Relationship Id="rId307" Type="http://schemas.openxmlformats.org/officeDocument/2006/relationships/control" Target="../activeX/activeX305.xml"/><Relationship Id="rId349" Type="http://schemas.openxmlformats.org/officeDocument/2006/relationships/control" Target="../activeX/activeX347.xml"/><Relationship Id="rId514" Type="http://schemas.openxmlformats.org/officeDocument/2006/relationships/control" Target="../activeX/activeX512.xml"/><Relationship Id="rId556" Type="http://schemas.openxmlformats.org/officeDocument/2006/relationships/control" Target="../activeX/activeX554.xml"/><Relationship Id="rId721" Type="http://schemas.openxmlformats.org/officeDocument/2006/relationships/control" Target="../activeX/activeX719.xml"/><Relationship Id="rId763" Type="http://schemas.openxmlformats.org/officeDocument/2006/relationships/control" Target="../activeX/activeX761.xml"/><Relationship Id="rId88" Type="http://schemas.openxmlformats.org/officeDocument/2006/relationships/control" Target="../activeX/activeX86.xml"/><Relationship Id="rId111" Type="http://schemas.openxmlformats.org/officeDocument/2006/relationships/control" Target="../activeX/activeX109.xml"/><Relationship Id="rId153" Type="http://schemas.openxmlformats.org/officeDocument/2006/relationships/control" Target="../activeX/activeX151.xml"/><Relationship Id="rId195" Type="http://schemas.openxmlformats.org/officeDocument/2006/relationships/control" Target="../activeX/activeX193.xml"/><Relationship Id="rId209" Type="http://schemas.openxmlformats.org/officeDocument/2006/relationships/control" Target="../activeX/activeX207.xml"/><Relationship Id="rId360" Type="http://schemas.openxmlformats.org/officeDocument/2006/relationships/control" Target="../activeX/activeX358.xml"/><Relationship Id="rId416" Type="http://schemas.openxmlformats.org/officeDocument/2006/relationships/control" Target="../activeX/activeX414.xml"/><Relationship Id="rId598" Type="http://schemas.openxmlformats.org/officeDocument/2006/relationships/control" Target="../activeX/activeX596.xml"/><Relationship Id="rId220" Type="http://schemas.openxmlformats.org/officeDocument/2006/relationships/control" Target="../activeX/activeX218.xml"/><Relationship Id="rId458" Type="http://schemas.openxmlformats.org/officeDocument/2006/relationships/control" Target="../activeX/activeX456.xml"/><Relationship Id="rId623" Type="http://schemas.openxmlformats.org/officeDocument/2006/relationships/control" Target="../activeX/activeX621.xml"/><Relationship Id="rId665" Type="http://schemas.openxmlformats.org/officeDocument/2006/relationships/control" Target="../activeX/activeX663.xml"/><Relationship Id="rId15" Type="http://schemas.openxmlformats.org/officeDocument/2006/relationships/control" Target="../activeX/activeX13.xml"/><Relationship Id="rId57" Type="http://schemas.openxmlformats.org/officeDocument/2006/relationships/control" Target="../activeX/activeX55.xml"/><Relationship Id="rId262" Type="http://schemas.openxmlformats.org/officeDocument/2006/relationships/control" Target="../activeX/activeX260.xml"/><Relationship Id="rId318" Type="http://schemas.openxmlformats.org/officeDocument/2006/relationships/control" Target="../activeX/activeX316.xml"/><Relationship Id="rId525" Type="http://schemas.openxmlformats.org/officeDocument/2006/relationships/control" Target="../activeX/activeX523.xml"/><Relationship Id="rId567" Type="http://schemas.openxmlformats.org/officeDocument/2006/relationships/control" Target="../activeX/activeX565.xml"/><Relationship Id="rId732" Type="http://schemas.openxmlformats.org/officeDocument/2006/relationships/control" Target="../activeX/activeX730.xml"/><Relationship Id="rId99" Type="http://schemas.openxmlformats.org/officeDocument/2006/relationships/control" Target="../activeX/activeX97.xml"/><Relationship Id="rId122" Type="http://schemas.openxmlformats.org/officeDocument/2006/relationships/control" Target="../activeX/activeX120.xml"/><Relationship Id="rId164" Type="http://schemas.openxmlformats.org/officeDocument/2006/relationships/control" Target="../activeX/activeX162.xml"/><Relationship Id="rId371" Type="http://schemas.openxmlformats.org/officeDocument/2006/relationships/control" Target="../activeX/activeX369.xml"/><Relationship Id="rId774" Type="http://schemas.openxmlformats.org/officeDocument/2006/relationships/control" Target="../activeX/activeX772.xml"/><Relationship Id="rId427" Type="http://schemas.openxmlformats.org/officeDocument/2006/relationships/control" Target="../activeX/activeX425.xml"/><Relationship Id="rId469" Type="http://schemas.openxmlformats.org/officeDocument/2006/relationships/control" Target="../activeX/activeX467.xml"/><Relationship Id="rId634" Type="http://schemas.openxmlformats.org/officeDocument/2006/relationships/control" Target="../activeX/activeX632.xml"/><Relationship Id="rId676" Type="http://schemas.openxmlformats.org/officeDocument/2006/relationships/control" Target="../activeX/activeX674.xml"/><Relationship Id="rId26" Type="http://schemas.openxmlformats.org/officeDocument/2006/relationships/control" Target="../activeX/activeX24.xml"/><Relationship Id="rId231" Type="http://schemas.openxmlformats.org/officeDocument/2006/relationships/control" Target="../activeX/activeX229.xml"/><Relationship Id="rId273" Type="http://schemas.openxmlformats.org/officeDocument/2006/relationships/control" Target="../activeX/activeX271.xml"/><Relationship Id="rId329" Type="http://schemas.openxmlformats.org/officeDocument/2006/relationships/control" Target="../activeX/activeX327.xml"/><Relationship Id="rId480" Type="http://schemas.openxmlformats.org/officeDocument/2006/relationships/control" Target="../activeX/activeX478.xml"/><Relationship Id="rId536" Type="http://schemas.openxmlformats.org/officeDocument/2006/relationships/control" Target="../activeX/activeX534.xml"/><Relationship Id="rId701" Type="http://schemas.openxmlformats.org/officeDocument/2006/relationships/control" Target="../activeX/activeX699.xml"/><Relationship Id="rId68" Type="http://schemas.openxmlformats.org/officeDocument/2006/relationships/control" Target="../activeX/activeX66.xml"/><Relationship Id="rId133" Type="http://schemas.openxmlformats.org/officeDocument/2006/relationships/control" Target="../activeX/activeX131.xml"/><Relationship Id="rId175" Type="http://schemas.openxmlformats.org/officeDocument/2006/relationships/control" Target="../activeX/activeX173.xml"/><Relationship Id="rId340" Type="http://schemas.openxmlformats.org/officeDocument/2006/relationships/control" Target="../activeX/activeX338.xml"/><Relationship Id="rId578" Type="http://schemas.openxmlformats.org/officeDocument/2006/relationships/control" Target="../activeX/activeX576.xml"/><Relationship Id="rId743" Type="http://schemas.openxmlformats.org/officeDocument/2006/relationships/control" Target="../activeX/activeX741.xml"/><Relationship Id="rId200" Type="http://schemas.openxmlformats.org/officeDocument/2006/relationships/control" Target="../activeX/activeX198.xml"/><Relationship Id="rId382" Type="http://schemas.openxmlformats.org/officeDocument/2006/relationships/control" Target="../activeX/activeX380.xml"/><Relationship Id="rId438" Type="http://schemas.openxmlformats.org/officeDocument/2006/relationships/control" Target="../activeX/activeX436.xml"/><Relationship Id="rId603" Type="http://schemas.openxmlformats.org/officeDocument/2006/relationships/control" Target="../activeX/activeX601.xml"/><Relationship Id="rId645" Type="http://schemas.openxmlformats.org/officeDocument/2006/relationships/control" Target="../activeX/activeX643.xml"/><Relationship Id="rId687" Type="http://schemas.openxmlformats.org/officeDocument/2006/relationships/control" Target="../activeX/activeX685.xml"/><Relationship Id="rId242" Type="http://schemas.openxmlformats.org/officeDocument/2006/relationships/control" Target="../activeX/activeX240.xml"/><Relationship Id="rId284" Type="http://schemas.openxmlformats.org/officeDocument/2006/relationships/control" Target="../activeX/activeX282.xml"/><Relationship Id="rId491" Type="http://schemas.openxmlformats.org/officeDocument/2006/relationships/control" Target="../activeX/activeX489.xml"/><Relationship Id="rId505" Type="http://schemas.openxmlformats.org/officeDocument/2006/relationships/control" Target="../activeX/activeX503.xml"/><Relationship Id="rId712" Type="http://schemas.openxmlformats.org/officeDocument/2006/relationships/control" Target="../activeX/activeX710.xml"/><Relationship Id="rId37" Type="http://schemas.openxmlformats.org/officeDocument/2006/relationships/control" Target="../activeX/activeX35.xml"/><Relationship Id="rId79" Type="http://schemas.openxmlformats.org/officeDocument/2006/relationships/control" Target="../activeX/activeX77.xml"/><Relationship Id="rId102" Type="http://schemas.openxmlformats.org/officeDocument/2006/relationships/control" Target="../activeX/activeX100.xml"/><Relationship Id="rId144" Type="http://schemas.openxmlformats.org/officeDocument/2006/relationships/control" Target="../activeX/activeX142.xml"/><Relationship Id="rId547" Type="http://schemas.openxmlformats.org/officeDocument/2006/relationships/control" Target="../activeX/activeX545.xml"/><Relationship Id="rId589" Type="http://schemas.openxmlformats.org/officeDocument/2006/relationships/control" Target="../activeX/activeX587.xml"/><Relationship Id="rId754" Type="http://schemas.openxmlformats.org/officeDocument/2006/relationships/control" Target="../activeX/activeX752.xml"/><Relationship Id="rId90" Type="http://schemas.openxmlformats.org/officeDocument/2006/relationships/control" Target="../activeX/activeX88.xml"/><Relationship Id="rId186" Type="http://schemas.openxmlformats.org/officeDocument/2006/relationships/control" Target="../activeX/activeX184.xml"/><Relationship Id="rId351" Type="http://schemas.openxmlformats.org/officeDocument/2006/relationships/control" Target="../activeX/activeX349.xml"/><Relationship Id="rId393" Type="http://schemas.openxmlformats.org/officeDocument/2006/relationships/control" Target="../activeX/activeX391.xml"/><Relationship Id="rId407" Type="http://schemas.openxmlformats.org/officeDocument/2006/relationships/control" Target="../activeX/activeX405.xml"/><Relationship Id="rId449" Type="http://schemas.openxmlformats.org/officeDocument/2006/relationships/control" Target="../activeX/activeX447.xml"/><Relationship Id="rId614" Type="http://schemas.openxmlformats.org/officeDocument/2006/relationships/control" Target="../activeX/activeX612.xml"/><Relationship Id="rId656" Type="http://schemas.openxmlformats.org/officeDocument/2006/relationships/control" Target="../activeX/activeX654.xml"/><Relationship Id="rId211" Type="http://schemas.openxmlformats.org/officeDocument/2006/relationships/control" Target="../activeX/activeX209.xml"/><Relationship Id="rId253" Type="http://schemas.openxmlformats.org/officeDocument/2006/relationships/control" Target="../activeX/activeX251.xml"/><Relationship Id="rId295" Type="http://schemas.openxmlformats.org/officeDocument/2006/relationships/control" Target="../activeX/activeX293.xml"/><Relationship Id="rId309" Type="http://schemas.openxmlformats.org/officeDocument/2006/relationships/control" Target="../activeX/activeX307.xml"/><Relationship Id="rId460" Type="http://schemas.openxmlformats.org/officeDocument/2006/relationships/control" Target="../activeX/activeX458.xml"/><Relationship Id="rId516" Type="http://schemas.openxmlformats.org/officeDocument/2006/relationships/control" Target="../activeX/activeX514.xml"/><Relationship Id="rId698" Type="http://schemas.openxmlformats.org/officeDocument/2006/relationships/control" Target="../activeX/activeX696.xml"/><Relationship Id="rId48" Type="http://schemas.openxmlformats.org/officeDocument/2006/relationships/control" Target="../activeX/activeX46.xml"/><Relationship Id="rId113" Type="http://schemas.openxmlformats.org/officeDocument/2006/relationships/control" Target="../activeX/activeX111.xml"/><Relationship Id="rId320" Type="http://schemas.openxmlformats.org/officeDocument/2006/relationships/control" Target="../activeX/activeX318.xml"/><Relationship Id="rId558" Type="http://schemas.openxmlformats.org/officeDocument/2006/relationships/control" Target="../activeX/activeX556.xml"/><Relationship Id="rId723" Type="http://schemas.openxmlformats.org/officeDocument/2006/relationships/control" Target="../activeX/activeX721.xml"/><Relationship Id="rId765" Type="http://schemas.openxmlformats.org/officeDocument/2006/relationships/control" Target="../activeX/activeX763.xml"/><Relationship Id="rId155" Type="http://schemas.openxmlformats.org/officeDocument/2006/relationships/control" Target="../activeX/activeX153.xml"/><Relationship Id="rId197" Type="http://schemas.openxmlformats.org/officeDocument/2006/relationships/control" Target="../activeX/activeX195.xml"/><Relationship Id="rId362" Type="http://schemas.openxmlformats.org/officeDocument/2006/relationships/control" Target="../activeX/activeX360.xml"/><Relationship Id="rId418" Type="http://schemas.openxmlformats.org/officeDocument/2006/relationships/control" Target="../activeX/activeX416.xml"/><Relationship Id="rId625" Type="http://schemas.openxmlformats.org/officeDocument/2006/relationships/control" Target="../activeX/activeX623.xml"/><Relationship Id="rId222" Type="http://schemas.openxmlformats.org/officeDocument/2006/relationships/control" Target="../activeX/activeX220.xml"/><Relationship Id="rId264" Type="http://schemas.openxmlformats.org/officeDocument/2006/relationships/control" Target="../activeX/activeX262.xml"/><Relationship Id="rId471" Type="http://schemas.openxmlformats.org/officeDocument/2006/relationships/control" Target="../activeX/activeX469.xml"/><Relationship Id="rId667" Type="http://schemas.openxmlformats.org/officeDocument/2006/relationships/control" Target="../activeX/activeX665.xml"/><Relationship Id="rId17" Type="http://schemas.openxmlformats.org/officeDocument/2006/relationships/control" Target="../activeX/activeX15.xml"/><Relationship Id="rId59" Type="http://schemas.openxmlformats.org/officeDocument/2006/relationships/control" Target="../activeX/activeX57.xml"/><Relationship Id="rId124" Type="http://schemas.openxmlformats.org/officeDocument/2006/relationships/control" Target="../activeX/activeX122.xml"/><Relationship Id="rId527" Type="http://schemas.openxmlformats.org/officeDocument/2006/relationships/control" Target="../activeX/activeX525.xml"/><Relationship Id="rId569" Type="http://schemas.openxmlformats.org/officeDocument/2006/relationships/control" Target="../activeX/activeX567.xml"/><Relationship Id="rId734" Type="http://schemas.openxmlformats.org/officeDocument/2006/relationships/control" Target="../activeX/activeX732.xml"/><Relationship Id="rId776" Type="http://schemas.openxmlformats.org/officeDocument/2006/relationships/control" Target="../activeX/activeX774.xml"/><Relationship Id="rId70" Type="http://schemas.openxmlformats.org/officeDocument/2006/relationships/control" Target="../activeX/activeX68.xml"/><Relationship Id="rId166" Type="http://schemas.openxmlformats.org/officeDocument/2006/relationships/control" Target="../activeX/activeX164.xml"/><Relationship Id="rId331" Type="http://schemas.openxmlformats.org/officeDocument/2006/relationships/control" Target="../activeX/activeX329.xml"/><Relationship Id="rId373" Type="http://schemas.openxmlformats.org/officeDocument/2006/relationships/control" Target="../activeX/activeX371.xml"/><Relationship Id="rId429" Type="http://schemas.openxmlformats.org/officeDocument/2006/relationships/control" Target="../activeX/activeX427.xml"/><Relationship Id="rId580" Type="http://schemas.openxmlformats.org/officeDocument/2006/relationships/control" Target="../activeX/activeX578.xml"/><Relationship Id="rId636" Type="http://schemas.openxmlformats.org/officeDocument/2006/relationships/control" Target="../activeX/activeX634.xml"/><Relationship Id="rId1" Type="http://schemas.openxmlformats.org/officeDocument/2006/relationships/printerSettings" Target="../printerSettings/printerSettings2.bin"/><Relationship Id="rId233" Type="http://schemas.openxmlformats.org/officeDocument/2006/relationships/control" Target="../activeX/activeX231.xml"/><Relationship Id="rId440" Type="http://schemas.openxmlformats.org/officeDocument/2006/relationships/control" Target="../activeX/activeX438.xml"/><Relationship Id="rId678" Type="http://schemas.openxmlformats.org/officeDocument/2006/relationships/control" Target="../activeX/activeX676.xml"/><Relationship Id="rId28" Type="http://schemas.openxmlformats.org/officeDocument/2006/relationships/control" Target="../activeX/activeX26.xml"/><Relationship Id="rId275" Type="http://schemas.openxmlformats.org/officeDocument/2006/relationships/control" Target="../activeX/activeX273.xml"/><Relationship Id="rId300" Type="http://schemas.openxmlformats.org/officeDocument/2006/relationships/control" Target="../activeX/activeX298.xml"/><Relationship Id="rId482" Type="http://schemas.openxmlformats.org/officeDocument/2006/relationships/control" Target="../activeX/activeX480.xml"/><Relationship Id="rId538" Type="http://schemas.openxmlformats.org/officeDocument/2006/relationships/control" Target="../activeX/activeX536.xml"/><Relationship Id="rId703" Type="http://schemas.openxmlformats.org/officeDocument/2006/relationships/control" Target="../activeX/activeX701.xml"/><Relationship Id="rId745" Type="http://schemas.openxmlformats.org/officeDocument/2006/relationships/control" Target="../activeX/activeX743.xml"/><Relationship Id="rId81" Type="http://schemas.openxmlformats.org/officeDocument/2006/relationships/control" Target="../activeX/activeX79.xml"/><Relationship Id="rId135" Type="http://schemas.openxmlformats.org/officeDocument/2006/relationships/control" Target="../activeX/activeX133.xml"/><Relationship Id="rId177" Type="http://schemas.openxmlformats.org/officeDocument/2006/relationships/control" Target="../activeX/activeX175.xml"/><Relationship Id="rId342" Type="http://schemas.openxmlformats.org/officeDocument/2006/relationships/control" Target="../activeX/activeX340.xml"/><Relationship Id="rId384" Type="http://schemas.openxmlformats.org/officeDocument/2006/relationships/control" Target="../activeX/activeX382.xml"/><Relationship Id="rId591" Type="http://schemas.openxmlformats.org/officeDocument/2006/relationships/control" Target="../activeX/activeX589.xml"/><Relationship Id="rId605" Type="http://schemas.openxmlformats.org/officeDocument/2006/relationships/control" Target="../activeX/activeX603.xml"/><Relationship Id="rId202" Type="http://schemas.openxmlformats.org/officeDocument/2006/relationships/control" Target="../activeX/activeX200.xml"/><Relationship Id="rId244" Type="http://schemas.openxmlformats.org/officeDocument/2006/relationships/control" Target="../activeX/activeX242.xml"/><Relationship Id="rId647" Type="http://schemas.openxmlformats.org/officeDocument/2006/relationships/control" Target="../activeX/activeX645.xml"/><Relationship Id="rId689" Type="http://schemas.openxmlformats.org/officeDocument/2006/relationships/control" Target="../activeX/activeX687.xml"/><Relationship Id="rId39" Type="http://schemas.openxmlformats.org/officeDocument/2006/relationships/control" Target="../activeX/activeX37.xml"/><Relationship Id="rId286" Type="http://schemas.openxmlformats.org/officeDocument/2006/relationships/control" Target="../activeX/activeX284.xml"/><Relationship Id="rId451" Type="http://schemas.openxmlformats.org/officeDocument/2006/relationships/control" Target="../activeX/activeX449.xml"/><Relationship Id="rId493" Type="http://schemas.openxmlformats.org/officeDocument/2006/relationships/control" Target="../activeX/activeX491.xml"/><Relationship Id="rId507" Type="http://schemas.openxmlformats.org/officeDocument/2006/relationships/control" Target="../activeX/activeX505.xml"/><Relationship Id="rId549" Type="http://schemas.openxmlformats.org/officeDocument/2006/relationships/control" Target="../activeX/activeX547.xml"/><Relationship Id="rId714" Type="http://schemas.openxmlformats.org/officeDocument/2006/relationships/control" Target="../activeX/activeX712.xml"/><Relationship Id="rId756" Type="http://schemas.openxmlformats.org/officeDocument/2006/relationships/control" Target="../activeX/activeX754.xml"/><Relationship Id="rId50" Type="http://schemas.openxmlformats.org/officeDocument/2006/relationships/control" Target="../activeX/activeX48.xml"/><Relationship Id="rId104" Type="http://schemas.openxmlformats.org/officeDocument/2006/relationships/control" Target="../activeX/activeX102.xml"/><Relationship Id="rId146" Type="http://schemas.openxmlformats.org/officeDocument/2006/relationships/control" Target="../activeX/activeX144.xml"/><Relationship Id="rId188" Type="http://schemas.openxmlformats.org/officeDocument/2006/relationships/control" Target="../activeX/activeX186.xml"/><Relationship Id="rId311" Type="http://schemas.openxmlformats.org/officeDocument/2006/relationships/control" Target="../activeX/activeX309.xml"/><Relationship Id="rId353" Type="http://schemas.openxmlformats.org/officeDocument/2006/relationships/control" Target="../activeX/activeX351.xml"/><Relationship Id="rId395" Type="http://schemas.openxmlformats.org/officeDocument/2006/relationships/control" Target="../activeX/activeX393.xml"/><Relationship Id="rId409" Type="http://schemas.openxmlformats.org/officeDocument/2006/relationships/control" Target="../activeX/activeX407.xml"/><Relationship Id="rId560" Type="http://schemas.openxmlformats.org/officeDocument/2006/relationships/control" Target="../activeX/activeX558.xml"/><Relationship Id="rId92" Type="http://schemas.openxmlformats.org/officeDocument/2006/relationships/control" Target="../activeX/activeX90.xml"/><Relationship Id="rId213" Type="http://schemas.openxmlformats.org/officeDocument/2006/relationships/control" Target="../activeX/activeX211.xml"/><Relationship Id="rId420" Type="http://schemas.openxmlformats.org/officeDocument/2006/relationships/control" Target="../activeX/activeX418.xml"/><Relationship Id="rId616" Type="http://schemas.openxmlformats.org/officeDocument/2006/relationships/control" Target="../activeX/activeX614.xml"/><Relationship Id="rId658" Type="http://schemas.openxmlformats.org/officeDocument/2006/relationships/control" Target="../activeX/activeX656.xml"/><Relationship Id="rId255" Type="http://schemas.openxmlformats.org/officeDocument/2006/relationships/control" Target="../activeX/activeX253.xml"/><Relationship Id="rId297" Type="http://schemas.openxmlformats.org/officeDocument/2006/relationships/control" Target="../activeX/activeX295.xml"/><Relationship Id="rId462" Type="http://schemas.openxmlformats.org/officeDocument/2006/relationships/control" Target="../activeX/activeX460.xml"/><Relationship Id="rId518" Type="http://schemas.openxmlformats.org/officeDocument/2006/relationships/control" Target="../activeX/activeX516.xml"/><Relationship Id="rId725" Type="http://schemas.openxmlformats.org/officeDocument/2006/relationships/control" Target="../activeX/activeX723.xml"/><Relationship Id="rId115" Type="http://schemas.openxmlformats.org/officeDocument/2006/relationships/control" Target="../activeX/activeX113.xml"/><Relationship Id="rId157" Type="http://schemas.openxmlformats.org/officeDocument/2006/relationships/control" Target="../activeX/activeX155.xml"/><Relationship Id="rId322" Type="http://schemas.openxmlformats.org/officeDocument/2006/relationships/control" Target="../activeX/activeX320.xml"/><Relationship Id="rId364" Type="http://schemas.openxmlformats.org/officeDocument/2006/relationships/control" Target="../activeX/activeX362.xml"/><Relationship Id="rId767" Type="http://schemas.openxmlformats.org/officeDocument/2006/relationships/control" Target="../activeX/activeX765.xml"/><Relationship Id="rId61" Type="http://schemas.openxmlformats.org/officeDocument/2006/relationships/control" Target="../activeX/activeX59.xml"/><Relationship Id="rId199" Type="http://schemas.openxmlformats.org/officeDocument/2006/relationships/control" Target="../activeX/activeX197.xml"/><Relationship Id="rId571" Type="http://schemas.openxmlformats.org/officeDocument/2006/relationships/control" Target="../activeX/activeX569.xml"/><Relationship Id="rId627" Type="http://schemas.openxmlformats.org/officeDocument/2006/relationships/control" Target="../activeX/activeX625.xml"/><Relationship Id="rId669" Type="http://schemas.openxmlformats.org/officeDocument/2006/relationships/control" Target="../activeX/activeX667.xml"/><Relationship Id="rId19" Type="http://schemas.openxmlformats.org/officeDocument/2006/relationships/control" Target="../activeX/activeX17.xml"/><Relationship Id="rId224" Type="http://schemas.openxmlformats.org/officeDocument/2006/relationships/control" Target="../activeX/activeX222.xml"/><Relationship Id="rId266" Type="http://schemas.openxmlformats.org/officeDocument/2006/relationships/control" Target="../activeX/activeX264.xml"/><Relationship Id="rId431" Type="http://schemas.openxmlformats.org/officeDocument/2006/relationships/control" Target="../activeX/activeX429.xml"/><Relationship Id="rId473" Type="http://schemas.openxmlformats.org/officeDocument/2006/relationships/control" Target="../activeX/activeX471.xml"/><Relationship Id="rId529" Type="http://schemas.openxmlformats.org/officeDocument/2006/relationships/control" Target="../activeX/activeX527.xml"/><Relationship Id="rId680" Type="http://schemas.openxmlformats.org/officeDocument/2006/relationships/control" Target="../activeX/activeX678.xml"/><Relationship Id="rId736" Type="http://schemas.openxmlformats.org/officeDocument/2006/relationships/control" Target="../activeX/activeX734.xml"/><Relationship Id="rId30" Type="http://schemas.openxmlformats.org/officeDocument/2006/relationships/control" Target="../activeX/activeX28.xml"/><Relationship Id="rId126" Type="http://schemas.openxmlformats.org/officeDocument/2006/relationships/control" Target="../activeX/activeX124.xml"/><Relationship Id="rId168" Type="http://schemas.openxmlformats.org/officeDocument/2006/relationships/control" Target="../activeX/activeX166.xml"/><Relationship Id="rId333" Type="http://schemas.openxmlformats.org/officeDocument/2006/relationships/control" Target="../activeX/activeX331.xml"/><Relationship Id="rId540" Type="http://schemas.openxmlformats.org/officeDocument/2006/relationships/control" Target="../activeX/activeX538.xml"/><Relationship Id="rId778" Type="http://schemas.openxmlformats.org/officeDocument/2006/relationships/control" Target="../activeX/activeX776.xml"/><Relationship Id="rId72" Type="http://schemas.openxmlformats.org/officeDocument/2006/relationships/control" Target="../activeX/activeX70.xml"/><Relationship Id="rId375" Type="http://schemas.openxmlformats.org/officeDocument/2006/relationships/control" Target="../activeX/activeX373.xml"/><Relationship Id="rId582" Type="http://schemas.openxmlformats.org/officeDocument/2006/relationships/control" Target="../activeX/activeX580.xml"/><Relationship Id="rId638" Type="http://schemas.openxmlformats.org/officeDocument/2006/relationships/control" Target="../activeX/activeX636.xml"/><Relationship Id="rId3" Type="http://schemas.openxmlformats.org/officeDocument/2006/relationships/control" Target="../activeX/activeX1.xml"/><Relationship Id="rId235" Type="http://schemas.openxmlformats.org/officeDocument/2006/relationships/control" Target="../activeX/activeX233.xml"/><Relationship Id="rId277" Type="http://schemas.openxmlformats.org/officeDocument/2006/relationships/control" Target="../activeX/activeX275.xml"/><Relationship Id="rId400" Type="http://schemas.openxmlformats.org/officeDocument/2006/relationships/control" Target="../activeX/activeX398.xml"/><Relationship Id="rId442" Type="http://schemas.openxmlformats.org/officeDocument/2006/relationships/control" Target="../activeX/activeX440.xml"/><Relationship Id="rId484" Type="http://schemas.openxmlformats.org/officeDocument/2006/relationships/control" Target="../activeX/activeX482.xml"/><Relationship Id="rId705" Type="http://schemas.openxmlformats.org/officeDocument/2006/relationships/control" Target="../activeX/activeX703.xml"/><Relationship Id="rId137" Type="http://schemas.openxmlformats.org/officeDocument/2006/relationships/control" Target="../activeX/activeX135.xml"/><Relationship Id="rId302" Type="http://schemas.openxmlformats.org/officeDocument/2006/relationships/control" Target="../activeX/activeX300.xml"/><Relationship Id="rId344" Type="http://schemas.openxmlformats.org/officeDocument/2006/relationships/control" Target="../activeX/activeX342.xml"/><Relationship Id="rId691" Type="http://schemas.openxmlformats.org/officeDocument/2006/relationships/control" Target="../activeX/activeX689.xml"/><Relationship Id="rId747" Type="http://schemas.openxmlformats.org/officeDocument/2006/relationships/control" Target="../activeX/activeX745.xml"/><Relationship Id="rId41" Type="http://schemas.openxmlformats.org/officeDocument/2006/relationships/control" Target="../activeX/activeX39.xml"/><Relationship Id="rId83" Type="http://schemas.openxmlformats.org/officeDocument/2006/relationships/control" Target="../activeX/activeX81.xml"/><Relationship Id="rId179" Type="http://schemas.openxmlformats.org/officeDocument/2006/relationships/control" Target="../activeX/activeX177.xml"/><Relationship Id="rId386" Type="http://schemas.openxmlformats.org/officeDocument/2006/relationships/control" Target="../activeX/activeX384.xml"/><Relationship Id="rId551" Type="http://schemas.openxmlformats.org/officeDocument/2006/relationships/control" Target="../activeX/activeX549.xml"/><Relationship Id="rId593" Type="http://schemas.openxmlformats.org/officeDocument/2006/relationships/control" Target="../activeX/activeX591.xml"/><Relationship Id="rId607" Type="http://schemas.openxmlformats.org/officeDocument/2006/relationships/control" Target="../activeX/activeX605.xml"/><Relationship Id="rId649" Type="http://schemas.openxmlformats.org/officeDocument/2006/relationships/control" Target="../activeX/activeX647.xml"/><Relationship Id="rId190" Type="http://schemas.openxmlformats.org/officeDocument/2006/relationships/control" Target="../activeX/activeX188.xml"/><Relationship Id="rId204" Type="http://schemas.openxmlformats.org/officeDocument/2006/relationships/control" Target="../activeX/activeX202.xml"/><Relationship Id="rId246" Type="http://schemas.openxmlformats.org/officeDocument/2006/relationships/control" Target="../activeX/activeX244.xml"/><Relationship Id="rId288" Type="http://schemas.openxmlformats.org/officeDocument/2006/relationships/control" Target="../activeX/activeX286.xml"/><Relationship Id="rId411" Type="http://schemas.openxmlformats.org/officeDocument/2006/relationships/control" Target="../activeX/activeX409.xml"/><Relationship Id="rId453" Type="http://schemas.openxmlformats.org/officeDocument/2006/relationships/control" Target="../activeX/activeX451.xml"/><Relationship Id="rId509" Type="http://schemas.openxmlformats.org/officeDocument/2006/relationships/control" Target="../activeX/activeX507.xml"/><Relationship Id="rId660" Type="http://schemas.openxmlformats.org/officeDocument/2006/relationships/control" Target="../activeX/activeX658.xml"/><Relationship Id="rId106" Type="http://schemas.openxmlformats.org/officeDocument/2006/relationships/control" Target="../activeX/activeX104.xml"/><Relationship Id="rId313" Type="http://schemas.openxmlformats.org/officeDocument/2006/relationships/control" Target="../activeX/activeX311.xml"/><Relationship Id="rId495" Type="http://schemas.openxmlformats.org/officeDocument/2006/relationships/control" Target="../activeX/activeX493.xml"/><Relationship Id="rId716" Type="http://schemas.openxmlformats.org/officeDocument/2006/relationships/control" Target="../activeX/activeX714.xml"/><Relationship Id="rId758" Type="http://schemas.openxmlformats.org/officeDocument/2006/relationships/control" Target="../activeX/activeX756.xml"/><Relationship Id="rId10" Type="http://schemas.openxmlformats.org/officeDocument/2006/relationships/control" Target="../activeX/activeX8.xml"/><Relationship Id="rId52" Type="http://schemas.openxmlformats.org/officeDocument/2006/relationships/control" Target="../activeX/activeX50.xml"/><Relationship Id="rId94" Type="http://schemas.openxmlformats.org/officeDocument/2006/relationships/control" Target="../activeX/activeX92.xml"/><Relationship Id="rId148" Type="http://schemas.openxmlformats.org/officeDocument/2006/relationships/control" Target="../activeX/activeX146.xml"/><Relationship Id="rId355" Type="http://schemas.openxmlformats.org/officeDocument/2006/relationships/control" Target="../activeX/activeX353.xml"/><Relationship Id="rId397" Type="http://schemas.openxmlformats.org/officeDocument/2006/relationships/control" Target="../activeX/activeX395.xml"/><Relationship Id="rId520" Type="http://schemas.openxmlformats.org/officeDocument/2006/relationships/control" Target="../activeX/activeX518.xml"/><Relationship Id="rId562" Type="http://schemas.openxmlformats.org/officeDocument/2006/relationships/control" Target="../activeX/activeX560.xml"/><Relationship Id="rId618" Type="http://schemas.openxmlformats.org/officeDocument/2006/relationships/control" Target="../activeX/activeX616.xml"/><Relationship Id="rId215" Type="http://schemas.openxmlformats.org/officeDocument/2006/relationships/control" Target="../activeX/activeX213.xml"/><Relationship Id="rId257" Type="http://schemas.openxmlformats.org/officeDocument/2006/relationships/control" Target="../activeX/activeX255.xml"/><Relationship Id="rId422" Type="http://schemas.openxmlformats.org/officeDocument/2006/relationships/control" Target="../activeX/activeX420.xml"/><Relationship Id="rId464" Type="http://schemas.openxmlformats.org/officeDocument/2006/relationships/control" Target="../activeX/activeX462.xml"/><Relationship Id="rId299" Type="http://schemas.openxmlformats.org/officeDocument/2006/relationships/control" Target="../activeX/activeX297.xml"/><Relationship Id="rId727" Type="http://schemas.openxmlformats.org/officeDocument/2006/relationships/control" Target="../activeX/activeX725.xml"/><Relationship Id="rId63" Type="http://schemas.openxmlformats.org/officeDocument/2006/relationships/control" Target="../activeX/activeX61.xml"/><Relationship Id="rId159" Type="http://schemas.openxmlformats.org/officeDocument/2006/relationships/control" Target="../activeX/activeX157.xml"/><Relationship Id="rId366" Type="http://schemas.openxmlformats.org/officeDocument/2006/relationships/control" Target="../activeX/activeX364.xml"/><Relationship Id="rId573" Type="http://schemas.openxmlformats.org/officeDocument/2006/relationships/control" Target="../activeX/activeX571.xml"/><Relationship Id="rId780" Type="http://schemas.openxmlformats.org/officeDocument/2006/relationships/control" Target="../activeX/activeX778.xml"/><Relationship Id="rId226" Type="http://schemas.openxmlformats.org/officeDocument/2006/relationships/control" Target="../activeX/activeX224.xml"/><Relationship Id="rId433" Type="http://schemas.openxmlformats.org/officeDocument/2006/relationships/control" Target="../activeX/activeX43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D924"/>
  <sheetViews>
    <sheetView zoomScale="90" zoomScaleNormal="90" workbookViewId="0">
      <pane xSplit="5" ySplit="1" topLeftCell="F895" activePane="bottomRight" state="frozen"/>
      <selection pane="topRight" activeCell="F1" sqref="F1"/>
      <selection pane="bottomLeft" activeCell="A2" sqref="A2"/>
      <selection pane="bottomRight" activeCell="C919" sqref="C919"/>
    </sheetView>
  </sheetViews>
  <sheetFormatPr defaultColWidth="11.42578125" defaultRowHeight="15"/>
  <cols>
    <col min="1" max="1" width="6.7109375" style="13" customWidth="1"/>
    <col min="2" max="2" width="7.7109375" style="52" customWidth="1"/>
    <col min="3" max="3" width="53.28515625" style="42" customWidth="1"/>
    <col min="4" max="4" width="12.28515625" style="113" customWidth="1"/>
    <col min="5" max="5" width="13.85546875" style="42" customWidth="1"/>
    <col min="6" max="11" width="8.7109375" style="42" customWidth="1"/>
    <col min="12" max="13" width="9.42578125" style="42" customWidth="1"/>
    <col min="14" max="14" width="9" style="42" customWidth="1"/>
    <col min="15" max="16" width="9.28515625" style="42" customWidth="1"/>
    <col min="17" max="17" width="9.7109375" style="42" customWidth="1"/>
    <col min="18" max="19" width="8.7109375" style="42" customWidth="1"/>
    <col min="20" max="20" width="10.7109375" style="42" customWidth="1"/>
    <col min="21" max="21" width="9.7109375" style="42" customWidth="1"/>
    <col min="22" max="22" width="7.140625" style="42" customWidth="1"/>
    <col min="23" max="23" width="9.7109375" style="42" customWidth="1"/>
    <col min="24" max="25" width="8.7109375" style="42" customWidth="1"/>
    <col min="26" max="26" width="10.28515625" style="42" customWidth="1"/>
    <col min="27" max="27" width="9.7109375" style="42" customWidth="1"/>
    <col min="28" max="32" width="9.28515625" style="42" customWidth="1"/>
    <col min="33" max="33" width="11.7109375" style="42" customWidth="1"/>
    <col min="34" max="35" width="10.7109375" style="42" customWidth="1"/>
    <col min="36" max="42" width="8.7109375" style="42" customWidth="1"/>
    <col min="43" max="43" width="11.42578125" style="42" customWidth="1"/>
    <col min="44" max="44" width="7.140625" style="42" customWidth="1"/>
    <col min="45" max="46" width="9.85546875" style="42" customWidth="1"/>
    <col min="47" max="47" width="10" style="42" customWidth="1"/>
    <col min="48" max="48" width="9.28515625" style="42" customWidth="1"/>
    <col min="49" max="51" width="10.28515625" style="42" customWidth="1"/>
    <col min="52" max="52" width="8.7109375" style="42" customWidth="1"/>
    <col min="53" max="53" width="9.140625" style="42" customWidth="1"/>
    <col min="54" max="54" width="10.7109375" style="42" customWidth="1"/>
    <col min="55" max="55" width="7.42578125" style="42" customWidth="1"/>
    <col min="56" max="56" width="7.7109375" style="42" customWidth="1"/>
    <col min="57" max="57" width="8.7109375" style="42" customWidth="1"/>
    <col min="58" max="58" width="9.140625" style="42" customWidth="1"/>
    <col min="59" max="59" width="6.7109375" style="42" customWidth="1"/>
    <col min="60" max="60" width="9.140625" style="51" customWidth="1"/>
    <col min="61" max="61" width="7.7109375" style="42" customWidth="1"/>
    <col min="62" max="62" width="7.85546875" style="42" customWidth="1"/>
    <col min="63" max="64" width="9.140625" style="42" customWidth="1"/>
    <col min="65" max="65" width="7.7109375" style="42" customWidth="1"/>
    <col min="66" max="67" width="9.5703125" style="42" customWidth="1"/>
    <col min="68" max="70" width="10.7109375" style="42" customWidth="1"/>
    <col min="71" max="71" width="10.28515625" style="42" customWidth="1"/>
    <col min="72" max="72" width="10.7109375" style="42" customWidth="1"/>
    <col min="73" max="73" width="11.7109375" style="42" customWidth="1"/>
    <col min="74" max="81" width="11.42578125" style="42" customWidth="1"/>
    <col min="82" max="16384" width="11.42578125" style="42"/>
  </cols>
  <sheetData>
    <row r="1" spans="1:82" ht="39.950000000000003" customHeight="1">
      <c r="A1" s="63" t="s">
        <v>75</v>
      </c>
      <c r="B1" s="64" t="s">
        <v>48</v>
      </c>
      <c r="C1" s="64" t="s">
        <v>33</v>
      </c>
      <c r="D1" s="64" t="s">
        <v>25</v>
      </c>
      <c r="E1" s="64" t="s">
        <v>76</v>
      </c>
      <c r="F1" s="40" t="s">
        <v>81</v>
      </c>
      <c r="G1" s="40" t="s">
        <v>82</v>
      </c>
      <c r="H1" s="40" t="s">
        <v>83</v>
      </c>
      <c r="I1" s="40" t="s">
        <v>84</v>
      </c>
      <c r="J1" s="40" t="s">
        <v>85</v>
      </c>
      <c r="K1" s="40" t="s">
        <v>35</v>
      </c>
      <c r="L1" s="40" t="s">
        <v>53</v>
      </c>
      <c r="M1" s="40" t="s">
        <v>65</v>
      </c>
      <c r="N1" s="40" t="s">
        <v>54</v>
      </c>
      <c r="O1" s="40" t="s">
        <v>55</v>
      </c>
      <c r="P1" s="40" t="s">
        <v>44</v>
      </c>
      <c r="Q1" s="40" t="s">
        <v>88</v>
      </c>
      <c r="R1" s="40" t="s">
        <v>57</v>
      </c>
      <c r="S1" s="40" t="s">
        <v>58</v>
      </c>
      <c r="T1" s="40" t="s">
        <v>89</v>
      </c>
      <c r="U1" s="40" t="s">
        <v>28</v>
      </c>
      <c r="V1" s="40" t="s">
        <v>27</v>
      </c>
      <c r="W1" s="40" t="s">
        <v>60</v>
      </c>
      <c r="X1" s="40" t="s">
        <v>93</v>
      </c>
      <c r="Y1" s="40" t="s">
        <v>59</v>
      </c>
      <c r="Z1" s="40" t="s">
        <v>159</v>
      </c>
      <c r="AA1" s="40" t="s">
        <v>45</v>
      </c>
      <c r="AB1" s="40" t="s">
        <v>521</v>
      </c>
      <c r="AC1" s="40" t="s">
        <v>56</v>
      </c>
      <c r="AD1" s="40" t="s">
        <v>838</v>
      </c>
      <c r="AE1" s="40" t="s">
        <v>839</v>
      </c>
      <c r="AF1" s="40" t="s">
        <v>840</v>
      </c>
      <c r="AG1" s="39" t="s">
        <v>170</v>
      </c>
      <c r="AH1" s="39" t="s">
        <v>164</v>
      </c>
      <c r="AI1" s="39" t="s">
        <v>101</v>
      </c>
      <c r="AJ1" s="39" t="s">
        <v>165</v>
      </c>
      <c r="AK1" s="39" t="s">
        <v>95</v>
      </c>
      <c r="AL1" s="39" t="s">
        <v>65</v>
      </c>
      <c r="AM1" s="39" t="s">
        <v>102</v>
      </c>
      <c r="AN1" s="39" t="s">
        <v>161</v>
      </c>
      <c r="AO1" s="39" t="s">
        <v>103</v>
      </c>
      <c r="AP1" s="39" t="s">
        <v>162</v>
      </c>
      <c r="AQ1" s="39" t="s">
        <v>98</v>
      </c>
      <c r="AR1" s="39" t="s">
        <v>88</v>
      </c>
      <c r="AS1" s="39" t="s">
        <v>57</v>
      </c>
      <c r="AT1" s="39" t="s">
        <v>58</v>
      </c>
      <c r="AU1" s="39" t="s">
        <v>89</v>
      </c>
      <c r="AV1" s="39" t="s">
        <v>28</v>
      </c>
      <c r="AW1" s="39" t="s">
        <v>27</v>
      </c>
      <c r="AX1" s="39" t="s">
        <v>60</v>
      </c>
      <c r="AY1" s="39" t="s">
        <v>93</v>
      </c>
      <c r="AZ1" s="39" t="s">
        <v>59</v>
      </c>
      <c r="BA1" s="39" t="s">
        <v>157</v>
      </c>
      <c r="BB1" s="39" t="s">
        <v>45</v>
      </c>
      <c r="BC1" s="39" t="s">
        <v>521</v>
      </c>
      <c r="BD1" s="39" t="s">
        <v>838</v>
      </c>
      <c r="BE1" s="39" t="s">
        <v>839</v>
      </c>
      <c r="BF1" s="39" t="s">
        <v>840</v>
      </c>
      <c r="BG1" s="39" t="s">
        <v>56</v>
      </c>
      <c r="BH1" s="39" t="s">
        <v>99</v>
      </c>
      <c r="BI1" s="39" t="s">
        <v>29</v>
      </c>
      <c r="BJ1" s="39" t="s">
        <v>96</v>
      </c>
      <c r="BK1" s="39" t="s">
        <v>160</v>
      </c>
      <c r="BL1" s="39" t="s">
        <v>867</v>
      </c>
      <c r="BM1" s="39" t="s">
        <v>61</v>
      </c>
      <c r="BN1" s="39" t="s">
        <v>62</v>
      </c>
      <c r="BO1" s="39" t="s">
        <v>63</v>
      </c>
      <c r="BP1" s="39" t="s">
        <v>163</v>
      </c>
      <c r="BQ1" s="39" t="s">
        <v>64</v>
      </c>
      <c r="BR1" s="41" t="s">
        <v>105</v>
      </c>
      <c r="BS1" s="39" t="s">
        <v>47</v>
      </c>
      <c r="BT1" s="39" t="s">
        <v>158</v>
      </c>
      <c r="BU1" s="39" t="s">
        <v>67</v>
      </c>
      <c r="BV1" s="39" t="s">
        <v>66</v>
      </c>
      <c r="BW1" s="39" t="s">
        <v>31</v>
      </c>
      <c r="BX1" s="39" t="s">
        <v>30</v>
      </c>
      <c r="BY1" s="40" t="s">
        <v>68</v>
      </c>
      <c r="BZ1" s="39" t="s">
        <v>69</v>
      </c>
      <c r="CA1" s="21" t="s">
        <v>70</v>
      </c>
      <c r="CB1" s="21" t="s">
        <v>71</v>
      </c>
      <c r="CC1" s="21" t="s">
        <v>72</v>
      </c>
      <c r="CD1" s="21" t="s">
        <v>90</v>
      </c>
    </row>
    <row r="2" spans="1:82" ht="15" customHeight="1">
      <c r="A2" s="43" t="s">
        <v>24</v>
      </c>
      <c r="B2" s="103">
        <v>40371</v>
      </c>
      <c r="C2" s="104" t="s">
        <v>14</v>
      </c>
      <c r="D2" s="134" t="s">
        <v>525</v>
      </c>
      <c r="E2" s="105">
        <v>-2156.9</v>
      </c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4"/>
      <c r="BD2" s="74"/>
      <c r="BE2" s="74"/>
      <c r="BF2" s="74"/>
      <c r="BG2" s="105">
        <v>-2156.9</v>
      </c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5">
        <f t="shared" ref="CD2:CD33" si="0">E2-SUM(F2:BX2)</f>
        <v>0</v>
      </c>
    </row>
    <row r="3" spans="1:82" ht="15" customHeight="1">
      <c r="A3" s="43" t="s">
        <v>24</v>
      </c>
      <c r="B3" s="103">
        <v>40371</v>
      </c>
      <c r="C3" s="104" t="s">
        <v>180</v>
      </c>
      <c r="D3" s="135" t="s">
        <v>526</v>
      </c>
      <c r="E3" s="105">
        <v>-1.5</v>
      </c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4"/>
      <c r="BD3" s="74"/>
      <c r="BE3" s="74"/>
      <c r="BF3" s="74"/>
      <c r="BG3" s="73"/>
      <c r="BH3" s="73"/>
      <c r="BI3" s="73"/>
      <c r="BJ3" s="73"/>
      <c r="BK3" s="73"/>
      <c r="BL3" s="73"/>
      <c r="BM3" s="105">
        <v>-1.5</v>
      </c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5">
        <f t="shared" si="0"/>
        <v>0</v>
      </c>
    </row>
    <row r="4" spans="1:82" ht="15" customHeight="1">
      <c r="A4" s="43" t="s">
        <v>24</v>
      </c>
      <c r="B4" s="103">
        <v>40371</v>
      </c>
      <c r="C4" s="104" t="s">
        <v>527</v>
      </c>
      <c r="D4" s="135"/>
      <c r="E4" s="105">
        <v>4000</v>
      </c>
      <c r="F4" s="73"/>
      <c r="G4" s="73"/>
      <c r="H4" s="73"/>
      <c r="I4" s="73"/>
      <c r="J4" s="73"/>
      <c r="K4" s="105">
        <v>4000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5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4"/>
      <c r="BD4" s="74"/>
      <c r="BE4" s="74"/>
      <c r="BF4" s="74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105">
        <v>4000</v>
      </c>
      <c r="CB4" s="73"/>
      <c r="CC4" s="73"/>
      <c r="CD4" s="75">
        <f t="shared" si="0"/>
        <v>0</v>
      </c>
    </row>
    <row r="5" spans="1:82" ht="15" customHeight="1">
      <c r="A5" s="43" t="s">
        <v>24</v>
      </c>
      <c r="B5" s="103">
        <v>40371</v>
      </c>
      <c r="C5" s="104" t="s">
        <v>856</v>
      </c>
      <c r="D5" s="135"/>
      <c r="E5" s="105">
        <v>21385.5</v>
      </c>
      <c r="F5" s="73"/>
      <c r="G5" s="73"/>
      <c r="H5" s="73"/>
      <c r="I5" s="73"/>
      <c r="J5" s="73"/>
      <c r="K5" s="105">
        <v>1200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105">
        <v>20185.5</v>
      </c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4"/>
      <c r="BD5" s="74"/>
      <c r="BE5" s="74"/>
      <c r="BF5" s="74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105">
        <v>21385.5</v>
      </c>
      <c r="CB5" s="73"/>
      <c r="CC5" s="73"/>
      <c r="CD5" s="75">
        <f t="shared" si="0"/>
        <v>0</v>
      </c>
    </row>
    <row r="6" spans="1:82" ht="15" customHeight="1">
      <c r="A6" s="48" t="s">
        <v>23</v>
      </c>
      <c r="B6" s="103">
        <v>40402</v>
      </c>
      <c r="C6" s="104" t="s">
        <v>92</v>
      </c>
      <c r="D6" s="106" t="s">
        <v>528</v>
      </c>
      <c r="E6" s="105">
        <v>-194.65</v>
      </c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105">
        <v>-194.65</v>
      </c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4"/>
      <c r="BD6" s="74"/>
      <c r="BE6" s="74"/>
      <c r="BF6" s="74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105">
        <v>-194.65</v>
      </c>
      <c r="CC6" s="73"/>
      <c r="CD6" s="75">
        <f t="shared" si="0"/>
        <v>0</v>
      </c>
    </row>
    <row r="7" spans="1:82" ht="15" customHeight="1">
      <c r="A7" s="48" t="s">
        <v>23</v>
      </c>
      <c r="B7" s="103">
        <v>40434</v>
      </c>
      <c r="C7" s="104" t="s">
        <v>529</v>
      </c>
      <c r="D7" s="135"/>
      <c r="E7" s="105">
        <v>10</v>
      </c>
      <c r="F7" s="73"/>
      <c r="G7" s="73"/>
      <c r="H7" s="73"/>
      <c r="I7" s="73"/>
      <c r="J7" s="73"/>
      <c r="K7" s="73"/>
      <c r="L7" s="73"/>
      <c r="M7" s="73"/>
      <c r="N7" s="73"/>
      <c r="O7" s="105">
        <v>10</v>
      </c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4"/>
      <c r="BD7" s="74"/>
      <c r="BE7" s="74"/>
      <c r="BF7" s="74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105">
        <v>10</v>
      </c>
      <c r="CC7" s="73"/>
      <c r="CD7" s="75">
        <f t="shared" si="0"/>
        <v>0</v>
      </c>
    </row>
    <row r="8" spans="1:82" ht="15" customHeight="1">
      <c r="A8" s="48" t="s">
        <v>23</v>
      </c>
      <c r="B8" s="103">
        <v>40434</v>
      </c>
      <c r="C8" s="104" t="s">
        <v>316</v>
      </c>
      <c r="D8" s="135"/>
      <c r="E8" s="105">
        <v>25</v>
      </c>
      <c r="F8" s="73"/>
      <c r="G8" s="73"/>
      <c r="H8" s="73"/>
      <c r="I8" s="73"/>
      <c r="J8" s="73"/>
      <c r="K8" s="105">
        <v>25</v>
      </c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4"/>
      <c r="BD8" s="74"/>
      <c r="BE8" s="74"/>
      <c r="BF8" s="74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105">
        <v>25</v>
      </c>
      <c r="CC8" s="73"/>
      <c r="CD8" s="75">
        <f t="shared" si="0"/>
        <v>0</v>
      </c>
    </row>
    <row r="9" spans="1:82" ht="15" customHeight="1">
      <c r="A9" s="43" t="s">
        <v>24</v>
      </c>
      <c r="B9" s="103">
        <v>40434</v>
      </c>
      <c r="C9" s="104" t="s">
        <v>530</v>
      </c>
      <c r="D9" s="135"/>
      <c r="E9" s="105">
        <v>25</v>
      </c>
      <c r="F9" s="73"/>
      <c r="G9" s="73"/>
      <c r="H9" s="73"/>
      <c r="I9" s="73"/>
      <c r="J9" s="73"/>
      <c r="K9" s="105">
        <v>25</v>
      </c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4"/>
      <c r="BD9" s="74"/>
      <c r="BE9" s="74"/>
      <c r="BF9" s="74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5">
        <f t="shared" si="0"/>
        <v>0</v>
      </c>
    </row>
    <row r="10" spans="1:82" ht="15" customHeight="1">
      <c r="A10" s="48" t="s">
        <v>23</v>
      </c>
      <c r="B10" s="103">
        <v>40436</v>
      </c>
      <c r="C10" s="104" t="s">
        <v>317</v>
      </c>
      <c r="D10" s="135"/>
      <c r="E10" s="105">
        <v>25</v>
      </c>
      <c r="F10" s="73"/>
      <c r="G10" s="73"/>
      <c r="H10" s="73"/>
      <c r="I10" s="73"/>
      <c r="J10" s="73"/>
      <c r="K10" s="105">
        <v>25</v>
      </c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4"/>
      <c r="BD10" s="74"/>
      <c r="BE10" s="74"/>
      <c r="BF10" s="74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105">
        <v>25</v>
      </c>
      <c r="CC10" s="73"/>
      <c r="CD10" s="75">
        <f t="shared" si="0"/>
        <v>0</v>
      </c>
    </row>
    <row r="11" spans="1:82" ht="15" customHeight="1">
      <c r="A11" s="43" t="s">
        <v>24</v>
      </c>
      <c r="B11" s="103">
        <v>40436</v>
      </c>
      <c r="C11" s="104" t="s">
        <v>180</v>
      </c>
      <c r="D11" s="135" t="s">
        <v>526</v>
      </c>
      <c r="E11" s="105">
        <v>-1.17</v>
      </c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4"/>
      <c r="BD11" s="74"/>
      <c r="BE11" s="74"/>
      <c r="BF11" s="74"/>
      <c r="BG11" s="73"/>
      <c r="BH11" s="73"/>
      <c r="BI11" s="73"/>
      <c r="BJ11" s="73"/>
      <c r="BK11" s="73"/>
      <c r="BL11" s="73"/>
      <c r="BM11" s="105">
        <v>-1.17</v>
      </c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5">
        <f t="shared" si="0"/>
        <v>0</v>
      </c>
    </row>
    <row r="12" spans="1:82" ht="15" customHeight="1">
      <c r="A12" s="48" t="s">
        <v>23</v>
      </c>
      <c r="B12" s="103">
        <v>40437</v>
      </c>
      <c r="C12" s="104" t="s">
        <v>318</v>
      </c>
      <c r="D12" s="135"/>
      <c r="E12" s="105">
        <v>25</v>
      </c>
      <c r="F12" s="73"/>
      <c r="G12" s="73"/>
      <c r="H12" s="73"/>
      <c r="I12" s="73"/>
      <c r="J12" s="73"/>
      <c r="K12" s="105">
        <v>25</v>
      </c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4"/>
      <c r="BD12" s="74"/>
      <c r="BE12" s="74"/>
      <c r="BF12" s="74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105">
        <v>25</v>
      </c>
      <c r="CC12" s="73"/>
      <c r="CD12" s="75">
        <f t="shared" si="0"/>
        <v>0</v>
      </c>
    </row>
    <row r="13" spans="1:82" ht="15" customHeight="1">
      <c r="A13" s="43" t="s">
        <v>24</v>
      </c>
      <c r="B13" s="103">
        <v>40437</v>
      </c>
      <c r="C13" s="104" t="s">
        <v>13</v>
      </c>
      <c r="D13" s="106" t="s">
        <v>531</v>
      </c>
      <c r="E13" s="105">
        <v>-213.26</v>
      </c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4"/>
      <c r="BD13" s="74"/>
      <c r="BE13" s="74"/>
      <c r="BF13" s="74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105">
        <v>-213.26</v>
      </c>
      <c r="BV13" s="73"/>
      <c r="BW13" s="73"/>
      <c r="BX13" s="73"/>
      <c r="BY13" s="73"/>
      <c r="BZ13" s="73"/>
      <c r="CA13" s="73"/>
      <c r="CB13" s="73"/>
      <c r="CC13" s="73"/>
      <c r="CD13" s="75">
        <f t="shared" si="0"/>
        <v>0</v>
      </c>
    </row>
    <row r="14" spans="1:82" ht="15" customHeight="1">
      <c r="A14" s="48" t="s">
        <v>23</v>
      </c>
      <c r="B14" s="103">
        <v>40438</v>
      </c>
      <c r="C14" s="104" t="s">
        <v>532</v>
      </c>
      <c r="D14" s="135"/>
      <c r="E14" s="105">
        <v>91.44</v>
      </c>
      <c r="F14" s="73"/>
      <c r="G14" s="73"/>
      <c r="H14" s="73"/>
      <c r="I14" s="73"/>
      <c r="J14" s="73"/>
      <c r="K14" s="105">
        <v>25</v>
      </c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105">
        <v>66.44</v>
      </c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4"/>
      <c r="BD14" s="74"/>
      <c r="BE14" s="74"/>
      <c r="BF14" s="74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5"/>
      <c r="BV14" s="73"/>
      <c r="BW14" s="73"/>
      <c r="BX14" s="73"/>
      <c r="BY14" s="73"/>
      <c r="BZ14" s="73"/>
      <c r="CA14" s="75"/>
      <c r="CB14" s="105">
        <v>91.44</v>
      </c>
      <c r="CC14" s="73"/>
      <c r="CD14" s="75">
        <f t="shared" si="0"/>
        <v>0</v>
      </c>
    </row>
    <row r="15" spans="1:82" ht="15" customHeight="1">
      <c r="A15" s="43" t="s">
        <v>24</v>
      </c>
      <c r="B15" s="103">
        <v>40438</v>
      </c>
      <c r="C15" s="104" t="s">
        <v>533</v>
      </c>
      <c r="D15" s="135"/>
      <c r="E15" s="105">
        <v>1080</v>
      </c>
      <c r="F15" s="73"/>
      <c r="G15" s="73"/>
      <c r="H15" s="73"/>
      <c r="I15" s="73"/>
      <c r="J15" s="73"/>
      <c r="K15" s="73"/>
      <c r="L15" s="73"/>
      <c r="M15" s="73"/>
      <c r="N15" s="73"/>
      <c r="O15" s="105">
        <v>1035</v>
      </c>
      <c r="P15" s="105">
        <v>45</v>
      </c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4"/>
      <c r="BD15" s="74"/>
      <c r="BE15" s="74"/>
      <c r="BF15" s="74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5">
        <f t="shared" si="0"/>
        <v>0</v>
      </c>
    </row>
    <row r="16" spans="1:82" ht="15" customHeight="1">
      <c r="A16" s="43" t="s">
        <v>24</v>
      </c>
      <c r="B16" s="103">
        <v>40438</v>
      </c>
      <c r="C16" s="104" t="s">
        <v>183</v>
      </c>
      <c r="D16" s="135" t="s">
        <v>526</v>
      </c>
      <c r="E16" s="105">
        <v>-7.4</v>
      </c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4"/>
      <c r="BD16" s="74"/>
      <c r="BE16" s="74"/>
      <c r="BF16" s="74"/>
      <c r="BG16" s="73"/>
      <c r="BH16" s="73"/>
      <c r="BI16" s="73"/>
      <c r="BJ16" s="73"/>
      <c r="BK16" s="73"/>
      <c r="BL16" s="73"/>
      <c r="BM16" s="73"/>
      <c r="BN16" s="105">
        <v>-7.4</v>
      </c>
      <c r="BO16" s="73"/>
      <c r="BP16" s="75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5">
        <f t="shared" si="0"/>
        <v>0</v>
      </c>
    </row>
    <row r="17" spans="1:82" ht="15" customHeight="1">
      <c r="A17" s="43" t="s">
        <v>24</v>
      </c>
      <c r="B17" s="103">
        <v>40438</v>
      </c>
      <c r="C17" s="104" t="s">
        <v>19</v>
      </c>
      <c r="D17" s="135" t="s">
        <v>526</v>
      </c>
      <c r="E17" s="105">
        <v>-1.33</v>
      </c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4"/>
      <c r="BD17" s="74"/>
      <c r="BE17" s="74"/>
      <c r="BF17" s="74"/>
      <c r="BG17" s="73"/>
      <c r="BH17" s="73"/>
      <c r="BI17" s="73"/>
      <c r="BJ17" s="73"/>
      <c r="BK17" s="73"/>
      <c r="BL17" s="73"/>
      <c r="BM17" s="73"/>
      <c r="BN17" s="73"/>
      <c r="BO17" s="73"/>
      <c r="BP17" s="105">
        <v>-1.33</v>
      </c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5">
        <f t="shared" si="0"/>
        <v>0</v>
      </c>
    </row>
    <row r="18" spans="1:82" ht="15" customHeight="1">
      <c r="A18" s="48" t="s">
        <v>23</v>
      </c>
      <c r="B18" s="103">
        <v>40441</v>
      </c>
      <c r="C18" s="104" t="s">
        <v>534</v>
      </c>
      <c r="D18" s="135"/>
      <c r="E18" s="105">
        <v>37.5</v>
      </c>
      <c r="F18" s="73"/>
      <c r="G18" s="73"/>
      <c r="H18" s="73"/>
      <c r="I18" s="73"/>
      <c r="J18" s="73"/>
      <c r="K18" s="73"/>
      <c r="L18" s="73"/>
      <c r="M18" s="73"/>
      <c r="N18" s="73"/>
      <c r="O18" s="105">
        <v>37.5</v>
      </c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4"/>
      <c r="BD18" s="74"/>
      <c r="BE18" s="74"/>
      <c r="BF18" s="74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105">
        <v>37.5</v>
      </c>
      <c r="CC18" s="73"/>
      <c r="CD18" s="75">
        <f t="shared" si="0"/>
        <v>0</v>
      </c>
    </row>
    <row r="19" spans="1:82" ht="15" customHeight="1">
      <c r="A19" s="43" t="s">
        <v>24</v>
      </c>
      <c r="B19" s="103">
        <v>40441</v>
      </c>
      <c r="C19" s="104" t="s">
        <v>535</v>
      </c>
      <c r="D19" s="135"/>
      <c r="E19" s="105">
        <v>50</v>
      </c>
      <c r="F19" s="73"/>
      <c r="G19" s="73"/>
      <c r="H19" s="73"/>
      <c r="I19" s="73"/>
      <c r="J19" s="73"/>
      <c r="K19" s="105">
        <v>50</v>
      </c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4"/>
      <c r="BD19" s="74"/>
      <c r="BE19" s="74"/>
      <c r="BF19" s="74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5">
        <f t="shared" si="0"/>
        <v>0</v>
      </c>
    </row>
    <row r="20" spans="1:82" ht="15" customHeight="1">
      <c r="A20" s="43" t="s">
        <v>24</v>
      </c>
      <c r="B20" s="103">
        <v>40441</v>
      </c>
      <c r="C20" s="104" t="s">
        <v>183</v>
      </c>
      <c r="D20" s="135" t="s">
        <v>526</v>
      </c>
      <c r="E20" s="105">
        <v>-0.2</v>
      </c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4"/>
      <c r="BD20" s="74"/>
      <c r="BE20" s="74"/>
      <c r="BF20" s="74"/>
      <c r="BG20" s="73"/>
      <c r="BH20" s="73"/>
      <c r="BI20" s="73"/>
      <c r="BJ20" s="73"/>
      <c r="BK20" s="73"/>
      <c r="BL20" s="73"/>
      <c r="BM20" s="73"/>
      <c r="BN20" s="105">
        <v>-0.2</v>
      </c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5">
        <f t="shared" si="0"/>
        <v>0</v>
      </c>
    </row>
    <row r="21" spans="1:82" ht="15" customHeight="1">
      <c r="A21" s="43" t="s">
        <v>24</v>
      </c>
      <c r="B21" s="103">
        <v>40441</v>
      </c>
      <c r="C21" s="104" t="s">
        <v>19</v>
      </c>
      <c r="D21" s="135" t="s">
        <v>526</v>
      </c>
      <c r="E21" s="105">
        <v>-0.04</v>
      </c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4"/>
      <c r="BD21" s="74"/>
      <c r="BE21" s="74"/>
      <c r="BF21" s="74"/>
      <c r="BG21" s="73"/>
      <c r="BH21" s="73"/>
      <c r="BI21" s="73"/>
      <c r="BJ21" s="73"/>
      <c r="BK21" s="73"/>
      <c r="BL21" s="73"/>
      <c r="BM21" s="73"/>
      <c r="BN21" s="73"/>
      <c r="BO21" s="73"/>
      <c r="BP21" s="105">
        <v>-0.04</v>
      </c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5">
        <f t="shared" si="0"/>
        <v>0</v>
      </c>
    </row>
    <row r="22" spans="1:82" ht="15" customHeight="1">
      <c r="A22" s="43" t="s">
        <v>24</v>
      </c>
      <c r="B22" s="103">
        <v>40444</v>
      </c>
      <c r="C22" s="104" t="s">
        <v>536</v>
      </c>
      <c r="D22" s="106" t="s">
        <v>537</v>
      </c>
      <c r="E22" s="105">
        <v>-105</v>
      </c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105">
        <v>-105</v>
      </c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4"/>
      <c r="BD22" s="74"/>
      <c r="BE22" s="74"/>
      <c r="BF22" s="74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136">
        <v>-105</v>
      </c>
      <c r="CB22" s="73"/>
      <c r="CC22" s="73"/>
      <c r="CD22" s="75">
        <f t="shared" si="0"/>
        <v>0</v>
      </c>
    </row>
    <row r="23" spans="1:82" ht="15" customHeight="1">
      <c r="A23" s="137" t="s">
        <v>24</v>
      </c>
      <c r="B23" s="138">
        <v>40445</v>
      </c>
      <c r="C23" s="45" t="s">
        <v>866</v>
      </c>
      <c r="D23" s="135" t="s">
        <v>841</v>
      </c>
      <c r="E23" s="136">
        <v>-55</v>
      </c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73"/>
      <c r="R23" s="73"/>
      <c r="S23" s="139"/>
      <c r="T23" s="139"/>
      <c r="U23" s="139"/>
      <c r="V23" s="139"/>
      <c r="W23" s="139"/>
      <c r="X23" s="139"/>
      <c r="Y23" s="139"/>
      <c r="Z23" s="139"/>
      <c r="AA23" s="139"/>
      <c r="AB23" s="73"/>
      <c r="AC23" s="73"/>
      <c r="AD23" s="73"/>
      <c r="AE23" s="73"/>
      <c r="AF23" s="73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74"/>
      <c r="BD23" s="74"/>
      <c r="BE23" s="74"/>
      <c r="BF23" s="74"/>
      <c r="BG23" s="139"/>
      <c r="BH23" s="139"/>
      <c r="BI23" s="139"/>
      <c r="BJ23" s="73"/>
      <c r="BK23" s="73"/>
      <c r="BL23" s="139"/>
      <c r="BM23" s="139"/>
      <c r="BN23" s="73"/>
      <c r="BO23" s="139"/>
      <c r="BP23" s="73"/>
      <c r="BQ23" s="139"/>
      <c r="BR23" s="73"/>
      <c r="BS23" s="139"/>
      <c r="BT23" s="139"/>
      <c r="BU23" s="139"/>
      <c r="BV23" s="139"/>
      <c r="BW23" s="139"/>
      <c r="BX23" s="136">
        <v>-55</v>
      </c>
      <c r="BY23" s="139"/>
      <c r="BZ23" s="139"/>
      <c r="CA23" s="139"/>
      <c r="CB23" s="73"/>
      <c r="CC23" s="73"/>
      <c r="CD23" s="75">
        <f t="shared" si="0"/>
        <v>0</v>
      </c>
    </row>
    <row r="24" spans="1:82" ht="15" customHeight="1">
      <c r="A24" s="43" t="s">
        <v>24</v>
      </c>
      <c r="B24" s="103">
        <v>40445</v>
      </c>
      <c r="C24" s="104" t="s">
        <v>11</v>
      </c>
      <c r="D24" s="135" t="s">
        <v>526</v>
      </c>
      <c r="E24" s="105">
        <v>-2</v>
      </c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4"/>
      <c r="BD24" s="74"/>
      <c r="BE24" s="74"/>
      <c r="BF24" s="74"/>
      <c r="BG24" s="73"/>
      <c r="BH24" s="73"/>
      <c r="BI24" s="73"/>
      <c r="BJ24" s="73"/>
      <c r="BK24" s="73"/>
      <c r="BL24" s="73"/>
      <c r="BM24" s="73"/>
      <c r="BN24" s="105">
        <v>-2</v>
      </c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5">
        <f t="shared" si="0"/>
        <v>0</v>
      </c>
    </row>
    <row r="25" spans="1:82" ht="15" customHeight="1">
      <c r="A25" s="43" t="s">
        <v>24</v>
      </c>
      <c r="B25" s="103">
        <v>40445</v>
      </c>
      <c r="C25" s="104" t="s">
        <v>19</v>
      </c>
      <c r="D25" s="135" t="s">
        <v>526</v>
      </c>
      <c r="E25" s="105">
        <v>-0.42</v>
      </c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4"/>
      <c r="BD25" s="74"/>
      <c r="BE25" s="74"/>
      <c r="BF25" s="74"/>
      <c r="BG25" s="73"/>
      <c r="BH25" s="73"/>
      <c r="BI25" s="73"/>
      <c r="BJ25" s="73"/>
      <c r="BK25" s="73"/>
      <c r="BL25" s="73"/>
      <c r="BM25" s="73"/>
      <c r="BN25" s="73"/>
      <c r="BO25" s="73"/>
      <c r="BP25" s="105">
        <v>-0.42</v>
      </c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5">
        <f t="shared" si="0"/>
        <v>0</v>
      </c>
    </row>
    <row r="26" spans="1:82" ht="15" customHeight="1">
      <c r="A26" s="43" t="s">
        <v>24</v>
      </c>
      <c r="B26" s="103">
        <v>40445</v>
      </c>
      <c r="C26" s="104" t="s">
        <v>184</v>
      </c>
      <c r="D26" s="135" t="s">
        <v>526</v>
      </c>
      <c r="E26" s="105">
        <v>-0.34</v>
      </c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4"/>
      <c r="BD26" s="74"/>
      <c r="BE26" s="74"/>
      <c r="BF26" s="74"/>
      <c r="BG26" s="73"/>
      <c r="BH26" s="73"/>
      <c r="BI26" s="73"/>
      <c r="BJ26" s="73"/>
      <c r="BK26" s="73"/>
      <c r="BL26" s="73"/>
      <c r="BM26" s="73"/>
      <c r="BN26" s="73"/>
      <c r="BO26" s="105">
        <v>-0.34</v>
      </c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5">
        <f t="shared" si="0"/>
        <v>0</v>
      </c>
    </row>
    <row r="27" spans="1:82" ht="15" customHeight="1">
      <c r="A27" s="43" t="s">
        <v>24</v>
      </c>
      <c r="B27" s="103">
        <v>40445</v>
      </c>
      <c r="C27" s="104" t="s">
        <v>538</v>
      </c>
      <c r="D27" s="135"/>
      <c r="E27" s="105">
        <v>295</v>
      </c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105">
        <v>295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4"/>
      <c r="BD27" s="74"/>
      <c r="BE27" s="74"/>
      <c r="BF27" s="74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5">
        <f t="shared" si="0"/>
        <v>0</v>
      </c>
    </row>
    <row r="28" spans="1:82" ht="15" customHeight="1">
      <c r="A28" s="43" t="s">
        <v>24</v>
      </c>
      <c r="B28" s="103">
        <v>40445</v>
      </c>
      <c r="C28" s="104" t="s">
        <v>183</v>
      </c>
      <c r="D28" s="135" t="s">
        <v>526</v>
      </c>
      <c r="E28" s="105">
        <v>-1.4</v>
      </c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4"/>
      <c r="BD28" s="74"/>
      <c r="BE28" s="74"/>
      <c r="BF28" s="74"/>
      <c r="BG28" s="73"/>
      <c r="BH28" s="73"/>
      <c r="BI28" s="73"/>
      <c r="BJ28" s="73"/>
      <c r="BK28" s="73"/>
      <c r="BL28" s="73"/>
      <c r="BM28" s="73"/>
      <c r="BN28" s="105">
        <v>-1.4</v>
      </c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5">
        <f t="shared" si="0"/>
        <v>0</v>
      </c>
    </row>
    <row r="29" spans="1:82" ht="15" customHeight="1">
      <c r="A29" s="43" t="s">
        <v>24</v>
      </c>
      <c r="B29" s="103">
        <v>40445</v>
      </c>
      <c r="C29" s="104" t="s">
        <v>19</v>
      </c>
      <c r="D29" s="135" t="s">
        <v>526</v>
      </c>
      <c r="E29" s="105">
        <v>-0.25</v>
      </c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4"/>
      <c r="BD29" s="74"/>
      <c r="BE29" s="74"/>
      <c r="BF29" s="74"/>
      <c r="BG29" s="73"/>
      <c r="BH29" s="73"/>
      <c r="BI29" s="73"/>
      <c r="BJ29" s="73"/>
      <c r="BK29" s="73"/>
      <c r="BL29" s="73"/>
      <c r="BM29" s="73"/>
      <c r="BN29" s="73"/>
      <c r="BO29" s="73"/>
      <c r="BP29" s="105">
        <v>-0.25</v>
      </c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5">
        <f t="shared" si="0"/>
        <v>0</v>
      </c>
    </row>
    <row r="30" spans="1:82" ht="15" customHeight="1">
      <c r="A30" s="43" t="s">
        <v>24</v>
      </c>
      <c r="B30" s="103">
        <v>40449</v>
      </c>
      <c r="C30" s="104" t="s">
        <v>107</v>
      </c>
      <c r="D30" s="154" t="s">
        <v>91</v>
      </c>
      <c r="E30" s="105">
        <v>-200</v>
      </c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105">
        <v>-200</v>
      </c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7"/>
      <c r="AS30" s="75"/>
      <c r="AT30" s="73"/>
      <c r="AU30" s="73"/>
      <c r="AV30" s="73"/>
      <c r="AW30" s="73"/>
      <c r="AX30" s="73"/>
      <c r="AY30" s="73"/>
      <c r="AZ30" s="73"/>
      <c r="BA30" s="73"/>
      <c r="BB30" s="73"/>
      <c r="BC30" s="74"/>
      <c r="BD30" s="74"/>
      <c r="BE30" s="74"/>
      <c r="BF30" s="74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5">
        <f t="shared" si="0"/>
        <v>0</v>
      </c>
    </row>
    <row r="31" spans="1:82" ht="15" customHeight="1">
      <c r="A31" s="43" t="s">
        <v>24</v>
      </c>
      <c r="B31" s="103">
        <v>40449</v>
      </c>
      <c r="C31" s="104" t="s">
        <v>180</v>
      </c>
      <c r="D31" s="135" t="s">
        <v>526</v>
      </c>
      <c r="E31" s="105">
        <v>-1</v>
      </c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4"/>
      <c r="BD31" s="74"/>
      <c r="BE31" s="74"/>
      <c r="BF31" s="74"/>
      <c r="BG31" s="73"/>
      <c r="BH31" s="73"/>
      <c r="BI31" s="73"/>
      <c r="BJ31" s="73"/>
      <c r="BK31" s="73"/>
      <c r="BL31" s="73"/>
      <c r="BM31" s="105">
        <v>-1</v>
      </c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5">
        <f t="shared" si="0"/>
        <v>0</v>
      </c>
    </row>
    <row r="32" spans="1:82" ht="15" customHeight="1">
      <c r="A32" s="43" t="s">
        <v>24</v>
      </c>
      <c r="B32" s="103">
        <v>40449</v>
      </c>
      <c r="C32" s="140" t="s">
        <v>539</v>
      </c>
      <c r="D32" s="135" t="s">
        <v>526</v>
      </c>
      <c r="E32" s="105">
        <v>1</v>
      </c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3"/>
      <c r="AC32" s="77"/>
      <c r="AD32" s="73"/>
      <c r="AE32" s="73"/>
      <c r="AF32" s="73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4"/>
      <c r="BD32" s="74"/>
      <c r="BE32" s="74"/>
      <c r="BF32" s="74"/>
      <c r="BG32" s="77"/>
      <c r="BH32" s="77"/>
      <c r="BI32" s="77"/>
      <c r="BJ32" s="77"/>
      <c r="BK32" s="77"/>
      <c r="BL32" s="77"/>
      <c r="BM32" s="105">
        <v>1</v>
      </c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5">
        <f t="shared" si="0"/>
        <v>0</v>
      </c>
    </row>
    <row r="33" spans="1:82" ht="15" customHeight="1">
      <c r="A33" s="43" t="s">
        <v>24</v>
      </c>
      <c r="B33" s="103">
        <v>40449</v>
      </c>
      <c r="C33" s="104" t="s">
        <v>143</v>
      </c>
      <c r="D33" s="154" t="s">
        <v>91</v>
      </c>
      <c r="E33" s="105">
        <v>-850</v>
      </c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105">
        <v>-425</v>
      </c>
      <c r="AN33" s="73"/>
      <c r="AO33" s="105">
        <v>-425</v>
      </c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4"/>
      <c r="BD33" s="74"/>
      <c r="BE33" s="74"/>
      <c r="BF33" s="74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5">
        <f t="shared" si="0"/>
        <v>0</v>
      </c>
    </row>
    <row r="34" spans="1:82" ht="15" customHeight="1">
      <c r="A34" s="43" t="s">
        <v>24</v>
      </c>
      <c r="B34" s="103">
        <v>40449</v>
      </c>
      <c r="C34" s="104" t="s">
        <v>180</v>
      </c>
      <c r="D34" s="135" t="s">
        <v>526</v>
      </c>
      <c r="E34" s="105">
        <v>-1.5</v>
      </c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4"/>
      <c r="BD34" s="74"/>
      <c r="BE34" s="74"/>
      <c r="BF34" s="74"/>
      <c r="BG34" s="73"/>
      <c r="BH34" s="73"/>
      <c r="BI34" s="73"/>
      <c r="BJ34" s="73"/>
      <c r="BK34" s="73"/>
      <c r="BL34" s="73"/>
      <c r="BM34" s="105">
        <v>-1.5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5">
        <f t="shared" ref="CD34:CD55" si="1">E34-SUM(F34:BX34)</f>
        <v>0</v>
      </c>
    </row>
    <row r="35" spans="1:82" ht="15" customHeight="1">
      <c r="A35" s="43" t="s">
        <v>24</v>
      </c>
      <c r="B35" s="103">
        <v>40449</v>
      </c>
      <c r="C35" s="140" t="s">
        <v>540</v>
      </c>
      <c r="D35" s="135" t="s">
        <v>526</v>
      </c>
      <c r="E35" s="105">
        <v>1.5</v>
      </c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4"/>
      <c r="BD35" s="74"/>
      <c r="BE35" s="74"/>
      <c r="BF35" s="74"/>
      <c r="BG35" s="73"/>
      <c r="BH35" s="73"/>
      <c r="BI35" s="73"/>
      <c r="BJ35" s="73"/>
      <c r="BK35" s="73"/>
      <c r="BL35" s="73"/>
      <c r="BM35" s="105">
        <v>1.5</v>
      </c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5">
        <f t="shared" si="1"/>
        <v>0</v>
      </c>
    </row>
    <row r="36" spans="1:82" ht="15" customHeight="1">
      <c r="A36" s="43" t="s">
        <v>24</v>
      </c>
      <c r="B36" s="103">
        <v>40449</v>
      </c>
      <c r="C36" s="104" t="s">
        <v>185</v>
      </c>
      <c r="D36" s="154" t="s">
        <v>91</v>
      </c>
      <c r="E36" s="105">
        <v>-150</v>
      </c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105">
        <v>-37.5</v>
      </c>
      <c r="AN36" s="73"/>
      <c r="AO36" s="105">
        <v>-112.5</v>
      </c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4"/>
      <c r="BD36" s="74"/>
      <c r="BE36" s="74"/>
      <c r="BF36" s="74"/>
      <c r="BG36" s="73"/>
      <c r="BH36" s="73"/>
      <c r="BI36" s="73"/>
      <c r="BJ36" s="73"/>
      <c r="BK36" s="73"/>
      <c r="BL36" s="77"/>
      <c r="BM36" s="75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5">
        <f t="shared" si="1"/>
        <v>0</v>
      </c>
    </row>
    <row r="37" spans="1:82" ht="15" customHeight="1">
      <c r="A37" s="43" t="s">
        <v>24</v>
      </c>
      <c r="B37" s="103">
        <v>40449</v>
      </c>
      <c r="C37" s="104" t="s">
        <v>180</v>
      </c>
      <c r="D37" s="135" t="s">
        <v>526</v>
      </c>
      <c r="E37" s="105">
        <v>-1</v>
      </c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4"/>
      <c r="BD37" s="74"/>
      <c r="BE37" s="74"/>
      <c r="BF37" s="74"/>
      <c r="BG37" s="73"/>
      <c r="BH37" s="73"/>
      <c r="BI37" s="73"/>
      <c r="BJ37" s="73"/>
      <c r="BK37" s="73"/>
      <c r="BL37" s="73"/>
      <c r="BM37" s="105">
        <v>-1</v>
      </c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5">
        <f t="shared" si="1"/>
        <v>0</v>
      </c>
    </row>
    <row r="38" spans="1:82" ht="15" customHeight="1">
      <c r="A38" s="43" t="s">
        <v>24</v>
      </c>
      <c r="B38" s="103">
        <v>40449</v>
      </c>
      <c r="C38" s="140" t="s">
        <v>541</v>
      </c>
      <c r="D38" s="135" t="s">
        <v>526</v>
      </c>
      <c r="E38" s="105">
        <v>1</v>
      </c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4"/>
      <c r="BD38" s="74"/>
      <c r="BE38" s="74"/>
      <c r="BF38" s="74"/>
      <c r="BG38" s="73"/>
      <c r="BH38" s="73"/>
      <c r="BI38" s="73"/>
      <c r="BJ38" s="73"/>
      <c r="BK38" s="73"/>
      <c r="BL38" s="73"/>
      <c r="BM38" s="105">
        <v>1</v>
      </c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5">
        <f t="shared" si="1"/>
        <v>0</v>
      </c>
    </row>
    <row r="39" spans="1:82" ht="15" customHeight="1">
      <c r="A39" s="48" t="s">
        <v>23</v>
      </c>
      <c r="B39" s="103">
        <v>40450</v>
      </c>
      <c r="C39" s="104" t="s">
        <v>542</v>
      </c>
      <c r="D39" s="135"/>
      <c r="E39" s="105">
        <v>25</v>
      </c>
      <c r="F39" s="73"/>
      <c r="G39" s="73"/>
      <c r="H39" s="73"/>
      <c r="I39" s="73"/>
      <c r="J39" s="73"/>
      <c r="K39" s="105">
        <v>25</v>
      </c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4"/>
      <c r="BD39" s="74"/>
      <c r="BE39" s="74"/>
      <c r="BF39" s="74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105">
        <v>25</v>
      </c>
      <c r="CC39" s="73"/>
      <c r="CD39" s="75">
        <f t="shared" si="1"/>
        <v>0</v>
      </c>
    </row>
    <row r="40" spans="1:82" ht="15" customHeight="1">
      <c r="A40" s="48" t="s">
        <v>23</v>
      </c>
      <c r="B40" s="103">
        <v>40450</v>
      </c>
      <c r="C40" s="104" t="s">
        <v>543</v>
      </c>
      <c r="D40" s="135"/>
      <c r="E40" s="105">
        <v>63.54</v>
      </c>
      <c r="F40" s="73"/>
      <c r="G40" s="73"/>
      <c r="H40" s="73"/>
      <c r="I40" s="73"/>
      <c r="J40" s="73"/>
      <c r="K40" s="105">
        <v>25</v>
      </c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105">
        <v>38.54</v>
      </c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4"/>
      <c r="BD40" s="74"/>
      <c r="BE40" s="74"/>
      <c r="BF40" s="74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105">
        <v>63.54</v>
      </c>
      <c r="CC40" s="73"/>
      <c r="CD40" s="75">
        <f t="shared" si="1"/>
        <v>0</v>
      </c>
    </row>
    <row r="41" spans="1:82" ht="15" customHeight="1">
      <c r="A41" s="128" t="s">
        <v>314</v>
      </c>
      <c r="B41" s="103">
        <v>40451</v>
      </c>
      <c r="C41" s="104" t="s">
        <v>472</v>
      </c>
      <c r="D41" s="135"/>
      <c r="E41" s="105">
        <v>66</v>
      </c>
      <c r="F41" s="73"/>
      <c r="G41" s="73"/>
      <c r="H41" s="73"/>
      <c r="I41" s="73"/>
      <c r="J41" s="73"/>
      <c r="K41" s="73"/>
      <c r="L41" s="73"/>
      <c r="M41" s="73"/>
      <c r="N41" s="73"/>
      <c r="O41" s="105">
        <v>66</v>
      </c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4"/>
      <c r="BD41" s="74"/>
      <c r="BE41" s="74"/>
      <c r="BF41" s="74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105">
        <v>66</v>
      </c>
      <c r="CD41" s="75">
        <f t="shared" si="1"/>
        <v>0</v>
      </c>
    </row>
    <row r="42" spans="1:82" ht="15" customHeight="1">
      <c r="A42" s="128" t="s">
        <v>314</v>
      </c>
      <c r="B42" s="103">
        <v>40451</v>
      </c>
      <c r="C42" s="104" t="s">
        <v>473</v>
      </c>
      <c r="D42" s="135"/>
      <c r="E42" s="105">
        <v>18</v>
      </c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105">
        <v>18</v>
      </c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4"/>
      <c r="BD42" s="74"/>
      <c r="BE42" s="74"/>
      <c r="BF42" s="74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105">
        <v>18</v>
      </c>
      <c r="CD42" s="75">
        <f t="shared" si="1"/>
        <v>0</v>
      </c>
    </row>
    <row r="43" spans="1:82" ht="15" customHeight="1">
      <c r="A43" s="48" t="s">
        <v>23</v>
      </c>
      <c r="B43" s="103">
        <v>40451</v>
      </c>
      <c r="C43" s="104" t="s">
        <v>326</v>
      </c>
      <c r="D43" s="135"/>
      <c r="E43" s="105">
        <v>25</v>
      </c>
      <c r="F43" s="73"/>
      <c r="G43" s="73"/>
      <c r="H43" s="73"/>
      <c r="I43" s="73"/>
      <c r="J43" s="73"/>
      <c r="K43" s="105">
        <v>25</v>
      </c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4"/>
      <c r="BD43" s="74"/>
      <c r="BE43" s="74"/>
      <c r="BF43" s="74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105">
        <v>25</v>
      </c>
      <c r="CC43" s="73"/>
      <c r="CD43" s="75">
        <f t="shared" si="1"/>
        <v>0</v>
      </c>
    </row>
    <row r="44" spans="1:82" ht="15" customHeight="1">
      <c r="A44" s="48" t="s">
        <v>23</v>
      </c>
      <c r="B44" s="103">
        <v>40451</v>
      </c>
      <c r="C44" s="104" t="s">
        <v>544</v>
      </c>
      <c r="D44" s="135"/>
      <c r="E44" s="105">
        <v>16.25</v>
      </c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105">
        <v>16.25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4"/>
      <c r="BD44" s="74"/>
      <c r="BE44" s="74"/>
      <c r="BF44" s="74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105">
        <v>16.25</v>
      </c>
      <c r="CC44" s="73"/>
      <c r="CD44" s="75">
        <f t="shared" si="1"/>
        <v>0</v>
      </c>
    </row>
    <row r="45" spans="1:82" ht="15" customHeight="1">
      <c r="A45" s="48" t="s">
        <v>23</v>
      </c>
      <c r="B45" s="103">
        <v>40451</v>
      </c>
      <c r="C45" s="104" t="s">
        <v>45</v>
      </c>
      <c r="D45" s="135"/>
      <c r="E45" s="105">
        <v>4.5</v>
      </c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105">
        <v>4.5</v>
      </c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4"/>
      <c r="BD45" s="74"/>
      <c r="BE45" s="74"/>
      <c r="BF45" s="74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105">
        <v>4.5</v>
      </c>
      <c r="CC45" s="73"/>
      <c r="CD45" s="75">
        <f t="shared" si="1"/>
        <v>0</v>
      </c>
    </row>
    <row r="46" spans="1:82" ht="15" customHeight="1">
      <c r="A46" s="43" t="s">
        <v>24</v>
      </c>
      <c r="B46" s="103">
        <v>40452</v>
      </c>
      <c r="C46" s="104" t="s">
        <v>545</v>
      </c>
      <c r="D46" s="135"/>
      <c r="E46" s="105">
        <v>443.5</v>
      </c>
      <c r="F46" s="73"/>
      <c r="G46" s="73"/>
      <c r="H46" s="73"/>
      <c r="I46" s="73"/>
      <c r="J46" s="73"/>
      <c r="K46" s="73"/>
      <c r="L46" s="73"/>
      <c r="M46" s="73"/>
      <c r="N46" s="105">
        <v>443.5</v>
      </c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4"/>
      <c r="BD46" s="74"/>
      <c r="BE46" s="74"/>
      <c r="BF46" s="74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5">
        <f t="shared" si="1"/>
        <v>0</v>
      </c>
    </row>
    <row r="47" spans="1:82" ht="15" customHeight="1">
      <c r="A47" s="43" t="s">
        <v>24</v>
      </c>
      <c r="B47" s="103">
        <v>40452</v>
      </c>
      <c r="C47" s="104" t="s">
        <v>183</v>
      </c>
      <c r="D47" s="135" t="s">
        <v>526</v>
      </c>
      <c r="E47" s="105">
        <v>-4</v>
      </c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4"/>
      <c r="BD47" s="74"/>
      <c r="BE47" s="74"/>
      <c r="BF47" s="74"/>
      <c r="BG47" s="73"/>
      <c r="BH47" s="73"/>
      <c r="BI47" s="73"/>
      <c r="BJ47" s="73"/>
      <c r="BK47" s="73"/>
      <c r="BL47" s="73"/>
      <c r="BM47" s="73"/>
      <c r="BN47" s="105">
        <v>-4</v>
      </c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5">
        <f t="shared" si="1"/>
        <v>0</v>
      </c>
    </row>
    <row r="48" spans="1:82" ht="15" customHeight="1">
      <c r="A48" s="43" t="s">
        <v>24</v>
      </c>
      <c r="B48" s="103">
        <v>40452</v>
      </c>
      <c r="C48" s="104" t="s">
        <v>19</v>
      </c>
      <c r="D48" s="135" t="s">
        <v>526</v>
      </c>
      <c r="E48" s="105">
        <v>-0.72</v>
      </c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4"/>
      <c r="BD48" s="74"/>
      <c r="BE48" s="74"/>
      <c r="BF48" s="74"/>
      <c r="BG48" s="73"/>
      <c r="BH48" s="73"/>
      <c r="BI48" s="73"/>
      <c r="BJ48" s="73"/>
      <c r="BK48" s="73"/>
      <c r="BL48" s="73"/>
      <c r="BM48" s="73"/>
      <c r="BN48" s="73"/>
      <c r="BO48" s="73"/>
      <c r="BP48" s="105">
        <v>-0.72</v>
      </c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5">
        <f t="shared" si="1"/>
        <v>0</v>
      </c>
    </row>
    <row r="49" spans="1:82" ht="15" customHeight="1">
      <c r="A49" s="43" t="s">
        <v>24</v>
      </c>
      <c r="B49" s="103">
        <v>40456</v>
      </c>
      <c r="C49" s="104" t="s">
        <v>107</v>
      </c>
      <c r="D49" s="154" t="s">
        <v>91</v>
      </c>
      <c r="E49" s="105">
        <v>-299.23</v>
      </c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105">
        <v>-299.23</v>
      </c>
      <c r="AH49" s="73"/>
      <c r="AI49" s="73"/>
      <c r="AJ49" s="73"/>
      <c r="AK49" s="73"/>
      <c r="AL49" s="73"/>
      <c r="AM49" s="75"/>
      <c r="AN49" s="75"/>
      <c r="AO49" s="75"/>
      <c r="AP49" s="75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4"/>
      <c r="BD49" s="74"/>
      <c r="BE49" s="74"/>
      <c r="BF49" s="74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5">
        <f t="shared" si="1"/>
        <v>0</v>
      </c>
    </row>
    <row r="50" spans="1:82" ht="15" customHeight="1">
      <c r="A50" s="43" t="s">
        <v>24</v>
      </c>
      <c r="B50" s="103">
        <v>40456</v>
      </c>
      <c r="C50" s="104" t="s">
        <v>185</v>
      </c>
      <c r="D50" s="154" t="s">
        <v>91</v>
      </c>
      <c r="E50" s="105">
        <v>-339.5</v>
      </c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105">
        <v>-84.875</v>
      </c>
      <c r="AN50" s="73"/>
      <c r="AO50" s="105">
        <v>-254.625</v>
      </c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4"/>
      <c r="BD50" s="74"/>
      <c r="BE50" s="74"/>
      <c r="BF50" s="74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5">
        <f t="shared" si="1"/>
        <v>0</v>
      </c>
    </row>
    <row r="51" spans="1:82" ht="15" customHeight="1">
      <c r="A51" s="43" t="s">
        <v>24</v>
      </c>
      <c r="B51" s="103">
        <v>40457</v>
      </c>
      <c r="C51" s="104" t="s">
        <v>106</v>
      </c>
      <c r="D51" s="135"/>
      <c r="E51" s="105">
        <v>-500</v>
      </c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4"/>
      <c r="BD51" s="74"/>
      <c r="BE51" s="74"/>
      <c r="BF51" s="74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105">
        <v>-500</v>
      </c>
      <c r="CB51" s="73"/>
      <c r="CC51" s="73"/>
      <c r="CD51" s="75">
        <f t="shared" si="1"/>
        <v>-500</v>
      </c>
    </row>
    <row r="52" spans="1:82" ht="15" customHeight="1">
      <c r="A52" s="48" t="s">
        <v>23</v>
      </c>
      <c r="B52" s="103">
        <v>40457</v>
      </c>
      <c r="C52" s="104" t="s">
        <v>546</v>
      </c>
      <c r="D52" s="135"/>
      <c r="E52" s="105">
        <v>500</v>
      </c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4"/>
      <c r="BD52" s="74"/>
      <c r="BE52" s="74"/>
      <c r="BF52" s="74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105">
        <v>500</v>
      </c>
      <c r="CC52" s="73"/>
      <c r="CD52" s="75">
        <f t="shared" si="1"/>
        <v>500</v>
      </c>
    </row>
    <row r="53" spans="1:82" ht="15" customHeight="1">
      <c r="A53" s="48" t="s">
        <v>23</v>
      </c>
      <c r="B53" s="103">
        <v>40457</v>
      </c>
      <c r="C53" s="104" t="s">
        <v>107</v>
      </c>
      <c r="D53" s="154" t="s">
        <v>91</v>
      </c>
      <c r="E53" s="105">
        <v>-200</v>
      </c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105">
        <v>-200</v>
      </c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4"/>
      <c r="BD53" s="74"/>
      <c r="BE53" s="74"/>
      <c r="BF53" s="74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105">
        <v>-200</v>
      </c>
      <c r="CC53" s="73"/>
      <c r="CD53" s="75">
        <f t="shared" si="1"/>
        <v>0</v>
      </c>
    </row>
    <row r="54" spans="1:82" ht="15" customHeight="1">
      <c r="A54" s="48" t="s">
        <v>23</v>
      </c>
      <c r="B54" s="103">
        <v>40457</v>
      </c>
      <c r="C54" s="104" t="s">
        <v>43</v>
      </c>
      <c r="D54" s="154" t="s">
        <v>91</v>
      </c>
      <c r="E54" s="105">
        <v>-240</v>
      </c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7"/>
      <c r="AI54" s="105">
        <v>-240</v>
      </c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4"/>
      <c r="BD54" s="74"/>
      <c r="BE54" s="74"/>
      <c r="BF54" s="74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105">
        <v>-240</v>
      </c>
      <c r="CC54" s="73"/>
      <c r="CD54" s="75">
        <f t="shared" si="1"/>
        <v>0</v>
      </c>
    </row>
    <row r="55" spans="1:82" ht="15" customHeight="1" thickBot="1">
      <c r="A55" s="48" t="s">
        <v>23</v>
      </c>
      <c r="B55" s="103">
        <v>40466</v>
      </c>
      <c r="C55" s="104" t="s">
        <v>547</v>
      </c>
      <c r="D55" s="154" t="s">
        <v>91</v>
      </c>
      <c r="E55" s="105">
        <v>96.67</v>
      </c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105">
        <v>48.335000000000001</v>
      </c>
      <c r="AN55" s="73"/>
      <c r="AO55" s="105">
        <v>48.335000000000001</v>
      </c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4"/>
      <c r="BD55" s="74"/>
      <c r="BE55" s="74"/>
      <c r="BF55" s="74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105">
        <v>96.67</v>
      </c>
      <c r="CC55" s="73"/>
      <c r="CD55" s="75">
        <f t="shared" si="1"/>
        <v>0</v>
      </c>
    </row>
    <row r="56" spans="1:82" ht="15" customHeight="1" thickTop="1" thickBot="1">
      <c r="A56" s="12"/>
      <c r="B56" s="46"/>
      <c r="C56" s="47" t="s">
        <v>186</v>
      </c>
      <c r="D56" s="112"/>
      <c r="E56" s="71"/>
      <c r="F56" s="71">
        <f t="shared" ref="F56:AK56" si="2">SUM(F2:F55)</f>
        <v>0</v>
      </c>
      <c r="G56" s="71">
        <f t="shared" si="2"/>
        <v>0</v>
      </c>
      <c r="H56" s="71">
        <f t="shared" si="2"/>
        <v>0</v>
      </c>
      <c r="I56" s="71">
        <f t="shared" si="2"/>
        <v>0</v>
      </c>
      <c r="J56" s="71">
        <f t="shared" si="2"/>
        <v>0</v>
      </c>
      <c r="K56" s="71">
        <f t="shared" si="2"/>
        <v>5450</v>
      </c>
      <c r="L56" s="71">
        <f t="shared" si="2"/>
        <v>0</v>
      </c>
      <c r="M56" s="71">
        <f t="shared" si="2"/>
        <v>0</v>
      </c>
      <c r="N56" s="71">
        <f t="shared" si="2"/>
        <v>443.5</v>
      </c>
      <c r="O56" s="71">
        <f t="shared" si="2"/>
        <v>1148.5</v>
      </c>
      <c r="P56" s="71">
        <f t="shared" si="2"/>
        <v>374.25</v>
      </c>
      <c r="Q56" s="71">
        <f t="shared" si="2"/>
        <v>0</v>
      </c>
      <c r="R56" s="71">
        <f t="shared" si="2"/>
        <v>0</v>
      </c>
      <c r="S56" s="71">
        <f t="shared" si="2"/>
        <v>0</v>
      </c>
      <c r="T56" s="71">
        <f t="shared" si="2"/>
        <v>0</v>
      </c>
      <c r="U56" s="71">
        <f t="shared" si="2"/>
        <v>0</v>
      </c>
      <c r="V56" s="71">
        <f t="shared" si="2"/>
        <v>0</v>
      </c>
      <c r="W56" s="71">
        <f t="shared" si="2"/>
        <v>0</v>
      </c>
      <c r="X56" s="71">
        <f t="shared" si="2"/>
        <v>0</v>
      </c>
      <c r="Y56" s="71">
        <f t="shared" si="2"/>
        <v>0</v>
      </c>
      <c r="Z56" s="71">
        <f t="shared" si="2"/>
        <v>0</v>
      </c>
      <c r="AA56" s="71">
        <f t="shared" si="2"/>
        <v>4.5</v>
      </c>
      <c r="AB56" s="71">
        <f t="shared" si="2"/>
        <v>0</v>
      </c>
      <c r="AC56" s="71">
        <f t="shared" si="2"/>
        <v>20290.48</v>
      </c>
      <c r="AD56" s="71">
        <f t="shared" si="2"/>
        <v>0</v>
      </c>
      <c r="AE56" s="71">
        <f t="shared" si="2"/>
        <v>0</v>
      </c>
      <c r="AF56" s="71">
        <f t="shared" si="2"/>
        <v>0</v>
      </c>
      <c r="AG56" s="71">
        <f t="shared" si="2"/>
        <v>-699.23</v>
      </c>
      <c r="AH56" s="71">
        <f t="shared" si="2"/>
        <v>0</v>
      </c>
      <c r="AI56" s="71">
        <f t="shared" si="2"/>
        <v>-240</v>
      </c>
      <c r="AJ56" s="71">
        <f t="shared" si="2"/>
        <v>0</v>
      </c>
      <c r="AK56" s="71">
        <f t="shared" si="2"/>
        <v>-299.64999999999998</v>
      </c>
      <c r="AL56" s="71">
        <f t="shared" ref="AL56:BR56" si="3">SUM(AL2:AL55)</f>
        <v>0</v>
      </c>
      <c r="AM56" s="71">
        <f t="shared" si="3"/>
        <v>-499.04</v>
      </c>
      <c r="AN56" s="71">
        <f t="shared" si="3"/>
        <v>0</v>
      </c>
      <c r="AO56" s="71">
        <f t="shared" si="3"/>
        <v>-743.79</v>
      </c>
      <c r="AP56" s="71">
        <f t="shared" si="3"/>
        <v>0</v>
      </c>
      <c r="AQ56" s="71">
        <f t="shared" si="3"/>
        <v>0</v>
      </c>
      <c r="AR56" s="71">
        <f t="shared" si="3"/>
        <v>0</v>
      </c>
      <c r="AS56" s="71">
        <f t="shared" si="3"/>
        <v>0</v>
      </c>
      <c r="AT56" s="71">
        <f t="shared" si="3"/>
        <v>0</v>
      </c>
      <c r="AU56" s="71">
        <f t="shared" si="3"/>
        <v>0</v>
      </c>
      <c r="AV56" s="71">
        <f t="shared" si="3"/>
        <v>0</v>
      </c>
      <c r="AW56" s="71">
        <f t="shared" si="3"/>
        <v>0</v>
      </c>
      <c r="AX56" s="71">
        <f t="shared" si="3"/>
        <v>0</v>
      </c>
      <c r="AY56" s="71">
        <f t="shared" si="3"/>
        <v>0</v>
      </c>
      <c r="AZ56" s="71">
        <f t="shared" si="3"/>
        <v>0</v>
      </c>
      <c r="BA56" s="71">
        <f t="shared" si="3"/>
        <v>0</v>
      </c>
      <c r="BB56" s="71">
        <f t="shared" si="3"/>
        <v>0</v>
      </c>
      <c r="BC56" s="71">
        <f t="shared" si="3"/>
        <v>0</v>
      </c>
      <c r="BD56" s="71">
        <f t="shared" si="3"/>
        <v>0</v>
      </c>
      <c r="BE56" s="71">
        <f t="shared" si="3"/>
        <v>0</v>
      </c>
      <c r="BF56" s="71">
        <f t="shared" si="3"/>
        <v>0</v>
      </c>
      <c r="BG56" s="71">
        <f t="shared" si="3"/>
        <v>-2156.9</v>
      </c>
      <c r="BH56" s="71">
        <f t="shared" si="3"/>
        <v>0</v>
      </c>
      <c r="BI56" s="71">
        <f t="shared" si="3"/>
        <v>0</v>
      </c>
      <c r="BJ56" s="71">
        <f t="shared" si="3"/>
        <v>0</v>
      </c>
      <c r="BK56" s="71">
        <f t="shared" si="3"/>
        <v>0</v>
      </c>
      <c r="BL56" s="71"/>
      <c r="BM56" s="71">
        <f t="shared" si="3"/>
        <v>-2.67</v>
      </c>
      <c r="BN56" s="71">
        <f t="shared" si="3"/>
        <v>-15.000000000000002</v>
      </c>
      <c r="BO56" s="71">
        <f t="shared" si="3"/>
        <v>-0.34</v>
      </c>
      <c r="BP56" s="71">
        <f t="shared" si="3"/>
        <v>-2.76</v>
      </c>
      <c r="BQ56" s="71">
        <f t="shared" si="3"/>
        <v>0</v>
      </c>
      <c r="BR56" s="71">
        <f t="shared" si="3"/>
        <v>0</v>
      </c>
      <c r="BS56" s="71">
        <f t="shared" ref="BS56:BX56" si="4">SUM(BS2:BS55)</f>
        <v>0</v>
      </c>
      <c r="BT56" s="71">
        <f t="shared" si="4"/>
        <v>0</v>
      </c>
      <c r="BU56" s="71">
        <f t="shared" si="4"/>
        <v>-213.26</v>
      </c>
      <c r="BV56" s="71">
        <f t="shared" si="4"/>
        <v>0</v>
      </c>
      <c r="BW56" s="71">
        <f t="shared" si="4"/>
        <v>0</v>
      </c>
      <c r="BX56" s="71">
        <f t="shared" si="4"/>
        <v>-55</v>
      </c>
      <c r="BY56" s="72">
        <f>SUM(F56:AC56)</f>
        <v>27711.23</v>
      </c>
      <c r="BZ56" s="72">
        <f>SUM(AG56:BX56)</f>
        <v>-4927.6400000000012</v>
      </c>
      <c r="CA56" s="76">
        <f>SUM(CA2:CA55)</f>
        <v>24780.5</v>
      </c>
      <c r="CB56" s="76">
        <f>SUM(CB2:CB55)</f>
        <v>310.24999999999994</v>
      </c>
      <c r="CC56" s="76">
        <f>SUM(CC2:CC55)</f>
        <v>84</v>
      </c>
      <c r="CD56" s="75"/>
    </row>
    <row r="57" spans="1:82" ht="15" customHeight="1" thickTop="1">
      <c r="A57" s="48" t="s">
        <v>23</v>
      </c>
      <c r="B57" s="103">
        <v>40452</v>
      </c>
      <c r="C57" s="104" t="s">
        <v>328</v>
      </c>
      <c r="D57" s="135"/>
      <c r="E57" s="105">
        <v>25</v>
      </c>
      <c r="F57" s="73"/>
      <c r="G57" s="73"/>
      <c r="H57" s="73"/>
      <c r="I57" s="73"/>
      <c r="J57" s="73"/>
      <c r="K57" s="105">
        <v>25</v>
      </c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4"/>
      <c r="BD57" s="74"/>
      <c r="BE57" s="74"/>
      <c r="BF57" s="74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5"/>
      <c r="CB57" s="105">
        <v>25</v>
      </c>
      <c r="CC57" s="73"/>
      <c r="CD57" s="75">
        <f t="shared" ref="CD57:CD88" si="5">E57-SUM(F57:BX57)</f>
        <v>0</v>
      </c>
    </row>
    <row r="58" spans="1:82" ht="15" customHeight="1">
      <c r="A58" s="43" t="s">
        <v>24</v>
      </c>
      <c r="B58" s="103">
        <v>40452</v>
      </c>
      <c r="C58" s="45" t="s">
        <v>866</v>
      </c>
      <c r="D58" s="135" t="s">
        <v>841</v>
      </c>
      <c r="E58" s="105">
        <v>-70</v>
      </c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4"/>
      <c r="BD58" s="74"/>
      <c r="BE58" s="74"/>
      <c r="BF58" s="74"/>
      <c r="BG58" s="73"/>
      <c r="BH58" s="73"/>
      <c r="BI58" s="73"/>
      <c r="BJ58" s="73"/>
      <c r="BK58" s="73"/>
      <c r="BL58" s="73"/>
      <c r="BM58" s="73"/>
      <c r="BN58" s="75"/>
      <c r="BO58" s="73"/>
      <c r="BP58" s="73"/>
      <c r="BQ58" s="73"/>
      <c r="BR58" s="73"/>
      <c r="BS58" s="73"/>
      <c r="BT58" s="73"/>
      <c r="BU58" s="73"/>
      <c r="BV58" s="73"/>
      <c r="BW58" s="73"/>
      <c r="BX58" s="105">
        <v>-70</v>
      </c>
      <c r="BY58" s="73"/>
      <c r="BZ58" s="73"/>
      <c r="CA58" s="73"/>
      <c r="CB58" s="73"/>
      <c r="CC58" s="73"/>
      <c r="CD58" s="75">
        <f t="shared" si="5"/>
        <v>0</v>
      </c>
    </row>
    <row r="59" spans="1:82" ht="15" customHeight="1">
      <c r="A59" s="43" t="s">
        <v>24</v>
      </c>
      <c r="B59" s="103">
        <v>40452</v>
      </c>
      <c r="C59" s="104" t="s">
        <v>11</v>
      </c>
      <c r="D59" s="135" t="s">
        <v>526</v>
      </c>
      <c r="E59" s="105">
        <v>-2</v>
      </c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4"/>
      <c r="BD59" s="74"/>
      <c r="BE59" s="74"/>
      <c r="BF59" s="74"/>
      <c r="BG59" s="73"/>
      <c r="BH59" s="73"/>
      <c r="BI59" s="73"/>
      <c r="BJ59" s="73"/>
      <c r="BK59" s="73"/>
      <c r="BL59" s="73"/>
      <c r="BM59" s="73"/>
      <c r="BN59" s="105">
        <v>-2</v>
      </c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5">
        <f t="shared" si="5"/>
        <v>0</v>
      </c>
    </row>
    <row r="60" spans="1:82" ht="15" customHeight="1">
      <c r="A60" s="43" t="s">
        <v>24</v>
      </c>
      <c r="B60" s="103">
        <v>40452</v>
      </c>
      <c r="C60" s="104" t="s">
        <v>19</v>
      </c>
      <c r="D60" s="135" t="s">
        <v>526</v>
      </c>
      <c r="E60" s="105">
        <v>-0.42</v>
      </c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4"/>
      <c r="BD60" s="74"/>
      <c r="BE60" s="74"/>
      <c r="BF60" s="74"/>
      <c r="BG60" s="73"/>
      <c r="BH60" s="73"/>
      <c r="BI60" s="73"/>
      <c r="BJ60" s="73"/>
      <c r="BK60" s="73"/>
      <c r="BL60" s="73"/>
      <c r="BM60" s="73"/>
      <c r="BN60" s="73"/>
      <c r="BO60" s="73"/>
      <c r="BP60" s="105">
        <v>-0.42</v>
      </c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5">
        <f t="shared" si="5"/>
        <v>0</v>
      </c>
    </row>
    <row r="61" spans="1:82" ht="15" customHeight="1">
      <c r="A61" s="43" t="s">
        <v>24</v>
      </c>
      <c r="B61" s="103">
        <v>40452</v>
      </c>
      <c r="C61" s="104" t="s">
        <v>184</v>
      </c>
      <c r="D61" s="135" t="s">
        <v>526</v>
      </c>
      <c r="E61" s="105">
        <v>-0.34</v>
      </c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4"/>
      <c r="BD61" s="74"/>
      <c r="BE61" s="74"/>
      <c r="BF61" s="74"/>
      <c r="BG61" s="73"/>
      <c r="BH61" s="73"/>
      <c r="BI61" s="73"/>
      <c r="BJ61" s="73"/>
      <c r="BK61" s="73"/>
      <c r="BL61" s="73"/>
      <c r="BM61" s="73"/>
      <c r="BN61" s="73"/>
      <c r="BO61" s="105">
        <v>-0.34</v>
      </c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5">
        <f t="shared" si="5"/>
        <v>0</v>
      </c>
    </row>
    <row r="62" spans="1:82" ht="15" customHeight="1">
      <c r="A62" s="43" t="s">
        <v>24</v>
      </c>
      <c r="B62" s="103">
        <v>40452</v>
      </c>
      <c r="C62" s="104" t="s">
        <v>51</v>
      </c>
      <c r="D62" s="106" t="s">
        <v>548</v>
      </c>
      <c r="E62" s="105">
        <v>-10</v>
      </c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4"/>
      <c r="BD62" s="74"/>
      <c r="BE62" s="74"/>
      <c r="BF62" s="74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105">
        <v>-10</v>
      </c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5">
        <f t="shared" si="5"/>
        <v>0</v>
      </c>
    </row>
    <row r="63" spans="1:82" ht="15" customHeight="1">
      <c r="A63" s="43" t="s">
        <v>24</v>
      </c>
      <c r="B63" s="103">
        <v>40452</v>
      </c>
      <c r="C63" s="104" t="s">
        <v>182</v>
      </c>
      <c r="D63" s="135"/>
      <c r="E63" s="105">
        <v>27</v>
      </c>
      <c r="F63" s="73"/>
      <c r="G63" s="73"/>
      <c r="H63" s="73"/>
      <c r="I63" s="73"/>
      <c r="J63" s="73"/>
      <c r="K63" s="73"/>
      <c r="N63" s="105">
        <v>27</v>
      </c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4"/>
      <c r="BD63" s="74"/>
      <c r="BE63" s="74"/>
      <c r="BF63" s="74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5">
        <f t="shared" si="5"/>
        <v>0</v>
      </c>
    </row>
    <row r="64" spans="1:82" ht="15" customHeight="1">
      <c r="A64" s="43" t="s">
        <v>24</v>
      </c>
      <c r="B64" s="103">
        <v>40452</v>
      </c>
      <c r="C64" s="104" t="s">
        <v>183</v>
      </c>
      <c r="D64" s="135" t="s">
        <v>526</v>
      </c>
      <c r="E64" s="105">
        <v>-0.4</v>
      </c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4"/>
      <c r="BD64" s="74"/>
      <c r="BE64" s="74"/>
      <c r="BF64" s="74"/>
      <c r="BG64" s="73"/>
      <c r="BH64" s="73"/>
      <c r="BI64" s="73"/>
      <c r="BJ64" s="73"/>
      <c r="BK64" s="73"/>
      <c r="BL64" s="73"/>
      <c r="BM64" s="73"/>
      <c r="BN64" s="105">
        <v>-0.4</v>
      </c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5">
        <f t="shared" si="5"/>
        <v>0</v>
      </c>
    </row>
    <row r="65" spans="1:82" ht="15" customHeight="1">
      <c r="A65" s="43" t="s">
        <v>24</v>
      </c>
      <c r="B65" s="103">
        <v>40452</v>
      </c>
      <c r="C65" s="104" t="s">
        <v>19</v>
      </c>
      <c r="D65" s="135" t="s">
        <v>526</v>
      </c>
      <c r="E65" s="105">
        <v>-7.0000000000000007E-2</v>
      </c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4"/>
      <c r="BD65" s="74"/>
      <c r="BE65" s="74"/>
      <c r="BF65" s="74"/>
      <c r="BG65" s="73"/>
      <c r="BH65" s="73"/>
      <c r="BI65" s="73"/>
      <c r="BJ65" s="73"/>
      <c r="BK65" s="73"/>
      <c r="BL65" s="73"/>
      <c r="BM65" s="73"/>
      <c r="BN65" s="73"/>
      <c r="BO65" s="73"/>
      <c r="BP65" s="105">
        <v>-7.0000000000000007E-2</v>
      </c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5">
        <f t="shared" si="5"/>
        <v>0</v>
      </c>
    </row>
    <row r="66" spans="1:82" ht="15" customHeight="1">
      <c r="A66" s="48" t="s">
        <v>23</v>
      </c>
      <c r="B66" s="103">
        <v>40455</v>
      </c>
      <c r="C66" s="104" t="s">
        <v>329</v>
      </c>
      <c r="D66" s="135"/>
      <c r="E66" s="105">
        <v>25</v>
      </c>
      <c r="F66" s="73"/>
      <c r="G66" s="73"/>
      <c r="H66" s="73"/>
      <c r="I66" s="73"/>
      <c r="J66" s="73"/>
      <c r="K66" s="105">
        <v>25</v>
      </c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4"/>
      <c r="BD66" s="74"/>
      <c r="BE66" s="74"/>
      <c r="BF66" s="74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105">
        <v>25</v>
      </c>
      <c r="CC66" s="73"/>
      <c r="CD66" s="75">
        <f t="shared" si="5"/>
        <v>0</v>
      </c>
    </row>
    <row r="67" spans="1:82" ht="15" customHeight="1">
      <c r="A67" s="48" t="s">
        <v>23</v>
      </c>
      <c r="B67" s="103">
        <v>40455</v>
      </c>
      <c r="C67" s="104" t="s">
        <v>549</v>
      </c>
      <c r="D67" s="135"/>
      <c r="E67" s="105">
        <v>25</v>
      </c>
      <c r="F67" s="73"/>
      <c r="G67" s="73"/>
      <c r="H67" s="73"/>
      <c r="I67" s="73"/>
      <c r="J67" s="73"/>
      <c r="K67" s="105">
        <v>25</v>
      </c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4"/>
      <c r="BD67" s="74"/>
      <c r="BE67" s="74"/>
      <c r="BF67" s="74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105">
        <v>25</v>
      </c>
      <c r="CC67" s="73"/>
      <c r="CD67" s="75">
        <f t="shared" si="5"/>
        <v>0</v>
      </c>
    </row>
    <row r="68" spans="1:82" ht="15" customHeight="1">
      <c r="A68" s="48" t="s">
        <v>23</v>
      </c>
      <c r="B68" s="103">
        <v>40455</v>
      </c>
      <c r="C68" s="104" t="s">
        <v>331</v>
      </c>
      <c r="D68" s="135"/>
      <c r="E68" s="105">
        <v>25</v>
      </c>
      <c r="F68" s="73"/>
      <c r="G68" s="73"/>
      <c r="H68" s="73"/>
      <c r="I68" s="73"/>
      <c r="J68" s="73"/>
      <c r="K68" s="105">
        <v>25</v>
      </c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4"/>
      <c r="BD68" s="74"/>
      <c r="BE68" s="74"/>
      <c r="BF68" s="74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105">
        <v>25</v>
      </c>
      <c r="CC68" s="73"/>
      <c r="CD68" s="75">
        <f t="shared" si="5"/>
        <v>0</v>
      </c>
    </row>
    <row r="69" spans="1:82" ht="15" customHeight="1">
      <c r="A69" s="48" t="s">
        <v>23</v>
      </c>
      <c r="B69" s="103">
        <v>40455</v>
      </c>
      <c r="C69" s="104" t="s">
        <v>332</v>
      </c>
      <c r="D69" s="135"/>
      <c r="E69" s="105">
        <v>25</v>
      </c>
      <c r="F69" s="73"/>
      <c r="G69" s="73"/>
      <c r="H69" s="73"/>
      <c r="I69" s="73"/>
      <c r="J69" s="73"/>
      <c r="K69" s="105">
        <v>25</v>
      </c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4"/>
      <c r="BD69" s="74"/>
      <c r="BE69" s="74"/>
      <c r="BF69" s="74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105">
        <v>25</v>
      </c>
      <c r="CC69" s="73"/>
      <c r="CD69" s="75">
        <f t="shared" si="5"/>
        <v>0</v>
      </c>
    </row>
    <row r="70" spans="1:82" ht="15" customHeight="1">
      <c r="A70" s="48" t="s">
        <v>23</v>
      </c>
      <c r="B70" s="103">
        <v>40456</v>
      </c>
      <c r="C70" s="104" t="s">
        <v>333</v>
      </c>
      <c r="D70" s="135"/>
      <c r="E70" s="105">
        <v>25</v>
      </c>
      <c r="F70" s="73"/>
      <c r="G70" s="73"/>
      <c r="H70" s="73"/>
      <c r="I70" s="73"/>
      <c r="J70" s="73"/>
      <c r="K70" s="105">
        <v>25</v>
      </c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4"/>
      <c r="BD70" s="74"/>
      <c r="BE70" s="74"/>
      <c r="BF70" s="74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105">
        <v>25</v>
      </c>
      <c r="CC70" s="73"/>
      <c r="CD70" s="75">
        <f t="shared" si="5"/>
        <v>0</v>
      </c>
    </row>
    <row r="71" spans="1:82" ht="15" customHeight="1">
      <c r="A71" s="48" t="s">
        <v>23</v>
      </c>
      <c r="B71" s="103">
        <v>40456</v>
      </c>
      <c r="C71" s="104" t="s">
        <v>550</v>
      </c>
      <c r="D71" s="135" t="s">
        <v>26</v>
      </c>
      <c r="E71" s="105">
        <v>-25</v>
      </c>
      <c r="F71" s="73"/>
      <c r="G71" s="73"/>
      <c r="H71" s="73"/>
      <c r="I71" s="73"/>
      <c r="J71" s="73"/>
      <c r="K71" s="105">
        <v>-25</v>
      </c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4"/>
      <c r="BD71" s="74"/>
      <c r="BE71" s="74"/>
      <c r="BF71" s="74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105">
        <v>-25</v>
      </c>
      <c r="CC71" s="73"/>
      <c r="CD71" s="75">
        <f t="shared" si="5"/>
        <v>0</v>
      </c>
    </row>
    <row r="72" spans="1:82" ht="15" customHeight="1">
      <c r="A72" s="43" t="s">
        <v>24</v>
      </c>
      <c r="B72" s="103">
        <v>40456</v>
      </c>
      <c r="C72" s="45" t="s">
        <v>866</v>
      </c>
      <c r="D72" s="135" t="s">
        <v>841</v>
      </c>
      <c r="E72" s="105">
        <v>-28</v>
      </c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4"/>
      <c r="BD72" s="74"/>
      <c r="BE72" s="74"/>
      <c r="BF72" s="74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105">
        <v>-28</v>
      </c>
      <c r="BY72" s="73"/>
      <c r="BZ72" s="73"/>
      <c r="CA72" s="73"/>
      <c r="CB72" s="73"/>
      <c r="CC72" s="73"/>
      <c r="CD72" s="75">
        <f t="shared" si="5"/>
        <v>0</v>
      </c>
    </row>
    <row r="73" spans="1:82" ht="15" customHeight="1">
      <c r="A73" s="43" t="s">
        <v>24</v>
      </c>
      <c r="B73" s="103">
        <v>40456</v>
      </c>
      <c r="C73" s="104" t="s">
        <v>11</v>
      </c>
      <c r="D73" s="135" t="s">
        <v>526</v>
      </c>
      <c r="E73" s="105">
        <v>-2</v>
      </c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4"/>
      <c r="BD73" s="74"/>
      <c r="BE73" s="74"/>
      <c r="BF73" s="74"/>
      <c r="BG73" s="73"/>
      <c r="BH73" s="73"/>
      <c r="BI73" s="73"/>
      <c r="BJ73" s="73"/>
      <c r="BK73" s="73"/>
      <c r="BL73" s="73"/>
      <c r="BM73" s="73"/>
      <c r="BN73" s="105">
        <v>-2</v>
      </c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5">
        <f t="shared" si="5"/>
        <v>0</v>
      </c>
    </row>
    <row r="74" spans="1:82" ht="15" customHeight="1">
      <c r="A74" s="43" t="s">
        <v>24</v>
      </c>
      <c r="B74" s="103">
        <v>40456</v>
      </c>
      <c r="C74" s="104" t="s">
        <v>19</v>
      </c>
      <c r="D74" s="135" t="s">
        <v>526</v>
      </c>
      <c r="E74" s="105">
        <v>-0.42</v>
      </c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4"/>
      <c r="BD74" s="74"/>
      <c r="BE74" s="74"/>
      <c r="BF74" s="74"/>
      <c r="BG74" s="73"/>
      <c r="BH74" s="73"/>
      <c r="BI74" s="73"/>
      <c r="BJ74" s="73"/>
      <c r="BK74" s="73"/>
      <c r="BL74" s="73"/>
      <c r="BM74" s="73"/>
      <c r="BN74" s="73"/>
      <c r="BO74" s="73"/>
      <c r="BP74" s="105">
        <v>-0.42</v>
      </c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5">
        <f t="shared" si="5"/>
        <v>0</v>
      </c>
    </row>
    <row r="75" spans="1:82" ht="15" customHeight="1">
      <c r="A75" s="43" t="s">
        <v>24</v>
      </c>
      <c r="B75" s="103">
        <v>40456</v>
      </c>
      <c r="C75" s="104" t="s">
        <v>184</v>
      </c>
      <c r="D75" s="135" t="s">
        <v>526</v>
      </c>
      <c r="E75" s="105">
        <v>-0.34</v>
      </c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4"/>
      <c r="BD75" s="74"/>
      <c r="BE75" s="74"/>
      <c r="BF75" s="74"/>
      <c r="BG75" s="73"/>
      <c r="BH75" s="73"/>
      <c r="BI75" s="73"/>
      <c r="BJ75" s="73"/>
      <c r="BK75" s="73"/>
      <c r="BL75" s="73"/>
      <c r="BM75" s="73"/>
      <c r="BN75" s="73"/>
      <c r="BO75" s="105">
        <v>-0.34</v>
      </c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5">
        <f t="shared" si="5"/>
        <v>0</v>
      </c>
    </row>
    <row r="76" spans="1:82" ht="15" customHeight="1">
      <c r="A76" s="43" t="s">
        <v>24</v>
      </c>
      <c r="B76" s="103">
        <v>40456</v>
      </c>
      <c r="C76" s="104" t="s">
        <v>551</v>
      </c>
      <c r="D76" s="135"/>
      <c r="E76" s="105">
        <v>25</v>
      </c>
      <c r="F76" s="73"/>
      <c r="G76" s="73"/>
      <c r="H76" s="73"/>
      <c r="I76" s="73"/>
      <c r="J76" s="73"/>
      <c r="K76" s="105">
        <v>25</v>
      </c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4"/>
      <c r="BD76" s="74"/>
      <c r="BE76" s="74"/>
      <c r="BF76" s="74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105">
        <v>25</v>
      </c>
      <c r="CB76" s="73"/>
      <c r="CC76" s="73"/>
      <c r="CD76" s="75">
        <f t="shared" si="5"/>
        <v>0</v>
      </c>
    </row>
    <row r="77" spans="1:82" ht="15" customHeight="1">
      <c r="A77" s="43" t="s">
        <v>24</v>
      </c>
      <c r="B77" s="103">
        <v>40456</v>
      </c>
      <c r="C77" s="104" t="s">
        <v>552</v>
      </c>
      <c r="D77" s="106" t="s">
        <v>553</v>
      </c>
      <c r="E77" s="105">
        <v>-488.52</v>
      </c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4"/>
      <c r="BD77" s="74"/>
      <c r="BE77" s="74"/>
      <c r="BF77" s="74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105">
        <v>-488.52</v>
      </c>
      <c r="BU77" s="73"/>
      <c r="BV77" s="73"/>
      <c r="BW77" s="73"/>
      <c r="BX77" s="73"/>
      <c r="BY77" s="73"/>
      <c r="BZ77" s="73"/>
      <c r="CA77" s="73"/>
      <c r="CB77" s="73"/>
      <c r="CC77" s="73"/>
      <c r="CD77" s="75">
        <f t="shared" si="5"/>
        <v>0</v>
      </c>
    </row>
    <row r="78" spans="1:82" ht="15" customHeight="1">
      <c r="A78" s="43" t="s">
        <v>24</v>
      </c>
      <c r="B78" s="103">
        <v>40456</v>
      </c>
      <c r="C78" s="104" t="s">
        <v>180</v>
      </c>
      <c r="D78" s="135" t="s">
        <v>526</v>
      </c>
      <c r="E78" s="105">
        <v>-1.47</v>
      </c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4"/>
      <c r="BD78" s="74"/>
      <c r="BE78" s="74"/>
      <c r="BF78" s="74"/>
      <c r="BG78" s="73"/>
      <c r="BH78" s="73"/>
      <c r="BI78" s="73"/>
      <c r="BJ78" s="73"/>
      <c r="BK78" s="73"/>
      <c r="BL78" s="73"/>
      <c r="BM78" s="105">
        <v>-1.47</v>
      </c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5">
        <f t="shared" si="5"/>
        <v>0</v>
      </c>
    </row>
    <row r="79" spans="1:82" ht="15" customHeight="1">
      <c r="A79" s="43" t="s">
        <v>24</v>
      </c>
      <c r="B79" s="103">
        <v>40457</v>
      </c>
      <c r="C79" s="104" t="s">
        <v>554</v>
      </c>
      <c r="D79" s="135"/>
      <c r="E79" s="105">
        <v>25</v>
      </c>
      <c r="F79" s="73"/>
      <c r="G79" s="73"/>
      <c r="H79" s="73"/>
      <c r="I79" s="73"/>
      <c r="J79" s="73"/>
      <c r="K79" s="105">
        <v>25</v>
      </c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4"/>
      <c r="BD79" s="74"/>
      <c r="BE79" s="74"/>
      <c r="BF79" s="74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5">
        <f t="shared" si="5"/>
        <v>0</v>
      </c>
    </row>
    <row r="80" spans="1:82" ht="15" customHeight="1">
      <c r="A80" s="43" t="s">
        <v>24</v>
      </c>
      <c r="B80" s="103">
        <v>40458</v>
      </c>
      <c r="C80" s="104" t="s">
        <v>17</v>
      </c>
      <c r="D80" s="106" t="s">
        <v>555</v>
      </c>
      <c r="E80" s="105">
        <v>-137.88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4"/>
      <c r="BD80" s="74"/>
      <c r="BE80" s="74"/>
      <c r="BF80" s="74"/>
      <c r="BG80" s="73"/>
      <c r="BH80" s="73"/>
      <c r="BI80" s="73"/>
      <c r="BJ80" s="73"/>
      <c r="BK80" s="105">
        <v>-137.88</v>
      </c>
      <c r="BL80" s="105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5">
        <f t="shared" si="5"/>
        <v>0</v>
      </c>
    </row>
    <row r="81" spans="1:82" ht="15" customHeight="1">
      <c r="A81" s="43" t="s">
        <v>24</v>
      </c>
      <c r="B81" s="103">
        <v>40458</v>
      </c>
      <c r="C81" s="104" t="s">
        <v>180</v>
      </c>
      <c r="D81" s="135" t="s">
        <v>526</v>
      </c>
      <c r="E81" s="105">
        <v>-1</v>
      </c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4"/>
      <c r="BD81" s="74"/>
      <c r="BE81" s="74"/>
      <c r="BF81" s="74"/>
      <c r="BG81" s="73"/>
      <c r="BH81" s="73"/>
      <c r="BI81" s="73"/>
      <c r="BJ81" s="73"/>
      <c r="BK81" s="73"/>
      <c r="BL81" s="73"/>
      <c r="BM81" s="105">
        <v>-1</v>
      </c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5">
        <f t="shared" si="5"/>
        <v>0</v>
      </c>
    </row>
    <row r="82" spans="1:82" ht="15" customHeight="1">
      <c r="A82" s="43" t="s">
        <v>24</v>
      </c>
      <c r="B82" s="103">
        <v>40458</v>
      </c>
      <c r="C82" s="104" t="s">
        <v>556</v>
      </c>
      <c r="D82" s="106" t="s">
        <v>557</v>
      </c>
      <c r="E82" s="105">
        <v>-938.1</v>
      </c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7"/>
      <c r="AH82" s="77"/>
      <c r="AI82" s="77"/>
      <c r="AJ82" s="77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4"/>
      <c r="BD82" s="74"/>
      <c r="BE82" s="74"/>
      <c r="BF82" s="74"/>
      <c r="BG82" s="73"/>
      <c r="BH82" s="73"/>
      <c r="BI82" s="73"/>
      <c r="BJ82" s="73"/>
      <c r="BK82" s="105">
        <v>-938.1</v>
      </c>
      <c r="BL82" s="105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5">
        <f t="shared" si="5"/>
        <v>0</v>
      </c>
    </row>
    <row r="83" spans="1:82" ht="15" customHeight="1">
      <c r="A83" s="43" t="s">
        <v>24</v>
      </c>
      <c r="B83" s="103">
        <v>40458</v>
      </c>
      <c r="C83" s="104" t="s">
        <v>180</v>
      </c>
      <c r="D83" s="135" t="s">
        <v>526</v>
      </c>
      <c r="E83" s="105">
        <v>-1.5</v>
      </c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4"/>
      <c r="BD83" s="74"/>
      <c r="BE83" s="74"/>
      <c r="BF83" s="74"/>
      <c r="BG83" s="73"/>
      <c r="BH83" s="73"/>
      <c r="BI83" s="73"/>
      <c r="BJ83" s="73"/>
      <c r="BK83" s="73"/>
      <c r="BL83" s="73"/>
      <c r="BM83" s="105">
        <v>-1.5</v>
      </c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5">
        <f t="shared" si="5"/>
        <v>0</v>
      </c>
    </row>
    <row r="84" spans="1:82" ht="15" customHeight="1">
      <c r="A84" s="48" t="s">
        <v>23</v>
      </c>
      <c r="B84" s="103">
        <v>40459</v>
      </c>
      <c r="C84" s="104" t="s">
        <v>558</v>
      </c>
      <c r="D84" s="135"/>
      <c r="E84" s="105">
        <v>70</v>
      </c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4"/>
      <c r="BD84" s="74"/>
      <c r="BE84" s="74"/>
      <c r="BF84" s="74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105">
        <v>70</v>
      </c>
      <c r="BY84" s="73"/>
      <c r="BZ84" s="73"/>
      <c r="CA84" s="75"/>
      <c r="CB84" s="105">
        <v>70</v>
      </c>
      <c r="CC84" s="73"/>
      <c r="CD84" s="75">
        <f t="shared" si="5"/>
        <v>0</v>
      </c>
    </row>
    <row r="85" spans="1:82" ht="15" customHeight="1">
      <c r="A85" s="43" t="s">
        <v>24</v>
      </c>
      <c r="B85" s="103">
        <v>40459</v>
      </c>
      <c r="C85" s="104" t="s">
        <v>552</v>
      </c>
      <c r="D85" s="106" t="s">
        <v>559</v>
      </c>
      <c r="E85" s="105">
        <v>-162.84</v>
      </c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7"/>
      <c r="AH85" s="77"/>
      <c r="AI85" s="77"/>
      <c r="AJ85" s="77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4"/>
      <c r="BD85" s="74"/>
      <c r="BE85" s="74"/>
      <c r="BF85" s="74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105">
        <v>-162.84</v>
      </c>
      <c r="BU85" s="73"/>
      <c r="BV85" s="73"/>
      <c r="BW85" s="73"/>
      <c r="BX85" s="73"/>
      <c r="BY85" s="73"/>
      <c r="BZ85" s="73"/>
      <c r="CA85" s="73"/>
      <c r="CB85" s="73"/>
      <c r="CC85" s="73"/>
      <c r="CD85" s="75">
        <f t="shared" si="5"/>
        <v>0</v>
      </c>
    </row>
    <row r="86" spans="1:82" ht="15" customHeight="1">
      <c r="A86" s="43" t="s">
        <v>24</v>
      </c>
      <c r="B86" s="103">
        <v>40459</v>
      </c>
      <c r="C86" s="104" t="s">
        <v>180</v>
      </c>
      <c r="D86" s="135" t="s">
        <v>526</v>
      </c>
      <c r="E86" s="105">
        <v>-1</v>
      </c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4"/>
      <c r="BD86" s="74"/>
      <c r="BE86" s="74"/>
      <c r="BF86" s="74"/>
      <c r="BG86" s="73"/>
      <c r="BH86" s="73"/>
      <c r="BI86" s="73"/>
      <c r="BJ86" s="73"/>
      <c r="BK86" s="73"/>
      <c r="BL86" s="73"/>
      <c r="BM86" s="105">
        <v>-1</v>
      </c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5">
        <f t="shared" si="5"/>
        <v>0</v>
      </c>
    </row>
    <row r="87" spans="1:82" ht="15" customHeight="1">
      <c r="A87" s="43" t="s">
        <v>24</v>
      </c>
      <c r="B87" s="103">
        <v>40462</v>
      </c>
      <c r="C87" s="104" t="s">
        <v>560</v>
      </c>
      <c r="D87" s="135"/>
      <c r="E87" s="105">
        <v>28</v>
      </c>
      <c r="F87" s="73"/>
      <c r="G87" s="73"/>
      <c r="H87" s="73"/>
      <c r="I87" s="73"/>
      <c r="J87" s="73"/>
      <c r="K87" s="73"/>
      <c r="L87" s="73"/>
      <c r="M87" s="77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4"/>
      <c r="BD87" s="74"/>
      <c r="BE87" s="74"/>
      <c r="BF87" s="74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105">
        <v>28</v>
      </c>
      <c r="BY87" s="73"/>
      <c r="BZ87" s="73"/>
      <c r="CA87" s="73"/>
      <c r="CB87" s="73"/>
      <c r="CC87" s="73"/>
      <c r="CD87" s="75">
        <f t="shared" si="5"/>
        <v>0</v>
      </c>
    </row>
    <row r="88" spans="1:82" ht="15" customHeight="1">
      <c r="A88" s="43" t="s">
        <v>24</v>
      </c>
      <c r="B88" s="103">
        <v>40462</v>
      </c>
      <c r="C88" s="104" t="s">
        <v>183</v>
      </c>
      <c r="D88" s="135" t="s">
        <v>526</v>
      </c>
      <c r="E88" s="105">
        <v>-0.2</v>
      </c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4"/>
      <c r="BD88" s="74"/>
      <c r="BE88" s="74"/>
      <c r="BF88" s="74"/>
      <c r="BG88" s="73"/>
      <c r="BH88" s="73"/>
      <c r="BI88" s="73"/>
      <c r="BJ88" s="73"/>
      <c r="BK88" s="73"/>
      <c r="BL88" s="73"/>
      <c r="BM88" s="73"/>
      <c r="BN88" s="105">
        <v>-0.2</v>
      </c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5">
        <f t="shared" si="5"/>
        <v>0</v>
      </c>
    </row>
    <row r="89" spans="1:82" ht="15" customHeight="1">
      <c r="A89" s="43" t="s">
        <v>24</v>
      </c>
      <c r="B89" s="103">
        <v>40462</v>
      </c>
      <c r="C89" s="104" t="s">
        <v>19</v>
      </c>
      <c r="D89" s="135" t="s">
        <v>526</v>
      </c>
      <c r="E89" s="105">
        <v>-0.04</v>
      </c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4"/>
      <c r="BD89" s="74"/>
      <c r="BE89" s="74"/>
      <c r="BF89" s="74"/>
      <c r="BG89" s="73"/>
      <c r="BH89" s="73"/>
      <c r="BI89" s="73"/>
      <c r="BJ89" s="73"/>
      <c r="BK89" s="73"/>
      <c r="BL89" s="73"/>
      <c r="BM89" s="73"/>
      <c r="BN89" s="73"/>
      <c r="BO89" s="73"/>
      <c r="BP89" s="105">
        <v>-0.04</v>
      </c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5">
        <f t="shared" ref="CD89:CD120" si="6">E89-SUM(F89:BX89)</f>
        <v>0</v>
      </c>
    </row>
    <row r="90" spans="1:82" ht="15" customHeight="1">
      <c r="A90" s="43" t="s">
        <v>24</v>
      </c>
      <c r="B90" s="103">
        <v>40464</v>
      </c>
      <c r="C90" s="104" t="s">
        <v>561</v>
      </c>
      <c r="D90" s="106" t="s">
        <v>562</v>
      </c>
      <c r="E90" s="105">
        <v>-60</v>
      </c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4"/>
      <c r="BD90" s="74"/>
      <c r="BE90" s="74"/>
      <c r="BF90" s="74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5"/>
      <c r="BW90" s="105">
        <v>-60</v>
      </c>
      <c r="BX90" s="73"/>
      <c r="BY90" s="73"/>
      <c r="BZ90" s="73"/>
      <c r="CA90" s="73"/>
      <c r="CB90" s="73"/>
      <c r="CC90" s="73"/>
      <c r="CD90" s="75">
        <f t="shared" si="6"/>
        <v>0</v>
      </c>
    </row>
    <row r="91" spans="1:82" ht="15" customHeight="1">
      <c r="A91" s="48" t="s">
        <v>23</v>
      </c>
      <c r="B91" s="103">
        <v>40466</v>
      </c>
      <c r="C91" s="104" t="s">
        <v>21</v>
      </c>
      <c r="D91" s="106" t="s">
        <v>563</v>
      </c>
      <c r="E91" s="105">
        <v>-11</v>
      </c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4"/>
      <c r="BD91" s="74"/>
      <c r="BE91" s="74"/>
      <c r="BF91" s="74"/>
      <c r="BG91" s="73"/>
      <c r="BH91" s="73"/>
      <c r="BI91" s="73"/>
      <c r="BJ91" s="105">
        <v>-11</v>
      </c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105">
        <v>-11</v>
      </c>
      <c r="CC91" s="73"/>
      <c r="CD91" s="75">
        <f t="shared" si="6"/>
        <v>0</v>
      </c>
    </row>
    <row r="92" spans="1:82" ht="15" customHeight="1">
      <c r="A92" s="43" t="s">
        <v>24</v>
      </c>
      <c r="B92" s="103">
        <v>40469</v>
      </c>
      <c r="C92" s="104" t="s">
        <v>12</v>
      </c>
      <c r="D92" s="106" t="s">
        <v>564</v>
      </c>
      <c r="E92" s="105">
        <v>-43.26</v>
      </c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4"/>
      <c r="BD92" s="74"/>
      <c r="BE92" s="74"/>
      <c r="BF92" s="74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105">
        <v>-43.26</v>
      </c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5">
        <f t="shared" si="6"/>
        <v>0</v>
      </c>
    </row>
    <row r="93" spans="1:82" ht="15" customHeight="1">
      <c r="A93" s="48" t="s">
        <v>23</v>
      </c>
      <c r="B93" s="103">
        <v>40470</v>
      </c>
      <c r="C93" s="104" t="s">
        <v>565</v>
      </c>
      <c r="D93" s="135"/>
      <c r="E93" s="105">
        <v>-510</v>
      </c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4"/>
      <c r="BD93" s="74"/>
      <c r="BE93" s="74"/>
      <c r="BF93" s="74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105">
        <v>-510</v>
      </c>
      <c r="CC93" s="73"/>
      <c r="CD93" s="75">
        <f t="shared" si="6"/>
        <v>-510</v>
      </c>
    </row>
    <row r="94" spans="1:82" ht="15" customHeight="1">
      <c r="A94" s="43" t="s">
        <v>24</v>
      </c>
      <c r="B94" s="103">
        <v>40471</v>
      </c>
      <c r="C94" s="104" t="s">
        <v>566</v>
      </c>
      <c r="D94" s="135"/>
      <c r="E94" s="105">
        <v>510</v>
      </c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4"/>
      <c r="BD94" s="74"/>
      <c r="BE94" s="74"/>
      <c r="BF94" s="74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105">
        <v>510</v>
      </c>
      <c r="CB94" s="73"/>
      <c r="CC94" s="73"/>
      <c r="CD94" s="75">
        <f t="shared" si="6"/>
        <v>510</v>
      </c>
    </row>
    <row r="95" spans="1:82" ht="15" customHeight="1">
      <c r="A95" s="48" t="s">
        <v>23</v>
      </c>
      <c r="B95" s="103">
        <v>40470</v>
      </c>
      <c r="C95" s="104" t="s">
        <v>565</v>
      </c>
      <c r="D95" s="135"/>
      <c r="E95" s="105">
        <v>-300</v>
      </c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4"/>
      <c r="BD95" s="74"/>
      <c r="BE95" s="74"/>
      <c r="BF95" s="74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105">
        <v>-300</v>
      </c>
      <c r="CC95" s="73"/>
      <c r="CD95" s="75">
        <f t="shared" si="6"/>
        <v>-300</v>
      </c>
    </row>
    <row r="96" spans="1:82" ht="15" customHeight="1">
      <c r="A96" s="43" t="s">
        <v>24</v>
      </c>
      <c r="B96" s="103">
        <v>40471</v>
      </c>
      <c r="C96" s="104" t="s">
        <v>566</v>
      </c>
      <c r="D96" s="135"/>
      <c r="E96" s="105">
        <v>300</v>
      </c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4"/>
      <c r="BD96" s="74"/>
      <c r="BE96" s="74"/>
      <c r="BF96" s="74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105">
        <v>300</v>
      </c>
      <c r="CB96" s="73"/>
      <c r="CC96" s="73"/>
      <c r="CD96" s="75">
        <f t="shared" si="6"/>
        <v>300</v>
      </c>
    </row>
    <row r="97" spans="1:82" ht="15" customHeight="1">
      <c r="A97" s="48" t="s">
        <v>23</v>
      </c>
      <c r="B97" s="103">
        <v>40470</v>
      </c>
      <c r="C97" s="104" t="s">
        <v>567</v>
      </c>
      <c r="D97" s="135"/>
      <c r="E97" s="105">
        <v>25</v>
      </c>
      <c r="F97" s="73"/>
      <c r="G97" s="73"/>
      <c r="H97" s="73"/>
      <c r="I97" s="73"/>
      <c r="J97" s="73"/>
      <c r="K97" s="105">
        <v>25</v>
      </c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4"/>
      <c r="BD97" s="74"/>
      <c r="BE97" s="74"/>
      <c r="BF97" s="74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105">
        <v>25</v>
      </c>
      <c r="CC97" s="73"/>
      <c r="CD97" s="75">
        <f t="shared" si="6"/>
        <v>0</v>
      </c>
    </row>
    <row r="98" spans="1:82" ht="15" customHeight="1">
      <c r="A98" s="48" t="s">
        <v>23</v>
      </c>
      <c r="B98" s="103">
        <v>40471</v>
      </c>
      <c r="C98" s="104" t="s">
        <v>45</v>
      </c>
      <c r="D98" s="135"/>
      <c r="E98" s="105">
        <v>4.5</v>
      </c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105">
        <v>4.5</v>
      </c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4"/>
      <c r="BD98" s="74"/>
      <c r="BE98" s="74"/>
      <c r="BF98" s="74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105">
        <v>4.5</v>
      </c>
      <c r="CC98" s="73"/>
      <c r="CD98" s="75">
        <f t="shared" si="6"/>
        <v>0</v>
      </c>
    </row>
    <row r="99" spans="1:82" ht="15" customHeight="1">
      <c r="A99" s="128" t="s">
        <v>314</v>
      </c>
      <c r="B99" s="103">
        <v>40470</v>
      </c>
      <c r="C99" s="104" t="s">
        <v>565</v>
      </c>
      <c r="D99" s="135"/>
      <c r="E99" s="105">
        <v>-84</v>
      </c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4"/>
      <c r="BD99" s="74"/>
      <c r="BE99" s="74"/>
      <c r="BF99" s="74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105">
        <v>-84</v>
      </c>
      <c r="CD99" s="75">
        <f t="shared" si="6"/>
        <v>-84</v>
      </c>
    </row>
    <row r="100" spans="1:82" ht="15" customHeight="1">
      <c r="A100" s="43" t="s">
        <v>24</v>
      </c>
      <c r="B100" s="103">
        <v>40471</v>
      </c>
      <c r="C100" s="104" t="s">
        <v>568</v>
      </c>
      <c r="D100" s="135"/>
      <c r="E100" s="105">
        <v>84</v>
      </c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4"/>
      <c r="BD100" s="74"/>
      <c r="BE100" s="74"/>
      <c r="BF100" s="74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105">
        <v>84</v>
      </c>
      <c r="CB100" s="73"/>
      <c r="CC100" s="73"/>
      <c r="CD100" s="75">
        <f t="shared" si="6"/>
        <v>84</v>
      </c>
    </row>
    <row r="101" spans="1:82" ht="15" customHeight="1">
      <c r="A101" s="43" t="s">
        <v>24</v>
      </c>
      <c r="B101" s="103">
        <v>40471</v>
      </c>
      <c r="C101" s="104" t="s">
        <v>13</v>
      </c>
      <c r="D101" s="106" t="s">
        <v>569</v>
      </c>
      <c r="E101" s="105">
        <v>-92.46</v>
      </c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4"/>
      <c r="BD101" s="74"/>
      <c r="BE101" s="74"/>
      <c r="BF101" s="74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105">
        <v>-92.46</v>
      </c>
      <c r="BV101" s="73"/>
      <c r="BW101" s="73"/>
      <c r="BX101" s="73"/>
      <c r="BY101" s="73"/>
      <c r="BZ101" s="73"/>
      <c r="CA101" s="73"/>
      <c r="CB101" s="73"/>
      <c r="CC101" s="73"/>
      <c r="CD101" s="75">
        <f t="shared" si="6"/>
        <v>0</v>
      </c>
    </row>
    <row r="102" spans="1:82" ht="15" customHeight="1">
      <c r="A102" s="43" t="s">
        <v>24</v>
      </c>
      <c r="B102" s="103">
        <v>40472</v>
      </c>
      <c r="C102" s="104" t="s">
        <v>570</v>
      </c>
      <c r="D102" s="135"/>
      <c r="E102" s="105">
        <v>28</v>
      </c>
      <c r="F102" s="73"/>
      <c r="G102" s="73"/>
      <c r="H102" s="73"/>
      <c r="I102" s="73"/>
      <c r="J102" s="73"/>
      <c r="K102" s="73"/>
      <c r="L102" s="73"/>
      <c r="M102" s="73"/>
      <c r="N102" s="105">
        <v>28</v>
      </c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4"/>
      <c r="BD102" s="74"/>
      <c r="BE102" s="74"/>
      <c r="BF102" s="74"/>
      <c r="BG102" s="73"/>
      <c r="BH102" s="73"/>
      <c r="BI102" s="73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5">
        <f t="shared" si="6"/>
        <v>0</v>
      </c>
    </row>
    <row r="103" spans="1:82" ht="15" customHeight="1">
      <c r="A103" s="43" t="s">
        <v>24</v>
      </c>
      <c r="B103" s="103">
        <v>40472</v>
      </c>
      <c r="C103" s="104" t="s">
        <v>183</v>
      </c>
      <c r="D103" s="135" t="s">
        <v>526</v>
      </c>
      <c r="E103" s="105">
        <v>-0.2</v>
      </c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4"/>
      <c r="BD103" s="74"/>
      <c r="BE103" s="74"/>
      <c r="BF103" s="74"/>
      <c r="BG103" s="73"/>
      <c r="BH103" s="73"/>
      <c r="BI103" s="73"/>
      <c r="BJ103" s="73"/>
      <c r="BK103" s="73"/>
      <c r="BL103" s="73"/>
      <c r="BM103" s="73"/>
      <c r="BN103" s="105">
        <v>-0.2</v>
      </c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5">
        <f t="shared" si="6"/>
        <v>0</v>
      </c>
    </row>
    <row r="104" spans="1:82" ht="15" customHeight="1">
      <c r="A104" s="43" t="s">
        <v>24</v>
      </c>
      <c r="B104" s="103">
        <v>40472</v>
      </c>
      <c r="C104" s="104" t="s">
        <v>19</v>
      </c>
      <c r="D104" s="135" t="s">
        <v>526</v>
      </c>
      <c r="E104" s="105">
        <v>-0.04</v>
      </c>
      <c r="F104" s="73"/>
      <c r="G104" s="77"/>
      <c r="H104" s="77"/>
      <c r="I104" s="77"/>
      <c r="J104" s="77"/>
      <c r="K104" s="75"/>
      <c r="L104" s="75"/>
      <c r="M104" s="75"/>
      <c r="N104" s="73"/>
      <c r="O104" s="75"/>
      <c r="P104" s="75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4"/>
      <c r="BD104" s="74"/>
      <c r="BE104" s="74"/>
      <c r="BF104" s="74"/>
      <c r="BG104" s="73"/>
      <c r="BH104" s="73"/>
      <c r="BI104" s="73"/>
      <c r="BJ104" s="73"/>
      <c r="BK104" s="73"/>
      <c r="BL104" s="73"/>
      <c r="BM104" s="73"/>
      <c r="BN104" s="73"/>
      <c r="BO104" s="73"/>
      <c r="BP104" s="105">
        <v>-0.04</v>
      </c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5">
        <f t="shared" si="6"/>
        <v>0</v>
      </c>
    </row>
    <row r="105" spans="1:82" ht="15" customHeight="1">
      <c r="A105" s="43" t="s">
        <v>24</v>
      </c>
      <c r="B105" s="103">
        <v>40472</v>
      </c>
      <c r="C105" s="104" t="s">
        <v>571</v>
      </c>
      <c r="D105" s="135"/>
      <c r="E105" s="105">
        <v>4376.5</v>
      </c>
      <c r="F105" s="73"/>
      <c r="G105" s="73"/>
      <c r="H105" s="73"/>
      <c r="I105" s="73"/>
      <c r="J105" s="73"/>
      <c r="K105" s="105">
        <v>25</v>
      </c>
      <c r="L105" s="105">
        <v>1757.66</v>
      </c>
      <c r="M105" s="105">
        <v>867.84</v>
      </c>
      <c r="N105" s="105">
        <v>506</v>
      </c>
      <c r="O105" s="105">
        <v>1010</v>
      </c>
      <c r="P105" s="105">
        <v>210</v>
      </c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4"/>
      <c r="BD105" s="74"/>
      <c r="BE105" s="74"/>
      <c r="BF105" s="74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5">
        <f t="shared" si="6"/>
        <v>0</v>
      </c>
    </row>
    <row r="106" spans="1:82" ht="15" customHeight="1">
      <c r="A106" s="43" t="s">
        <v>24</v>
      </c>
      <c r="B106" s="103">
        <v>40472</v>
      </c>
      <c r="C106" s="104" t="s">
        <v>183</v>
      </c>
      <c r="D106" s="135" t="s">
        <v>526</v>
      </c>
      <c r="E106" s="105">
        <v>-31.8</v>
      </c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4"/>
      <c r="BD106" s="74"/>
      <c r="BE106" s="74"/>
      <c r="BF106" s="74"/>
      <c r="BG106" s="73"/>
      <c r="BH106" s="73"/>
      <c r="BI106" s="73"/>
      <c r="BJ106" s="73"/>
      <c r="BK106" s="73"/>
      <c r="BL106" s="73"/>
      <c r="BM106" s="73"/>
      <c r="BN106" s="105">
        <v>-31.8</v>
      </c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5">
        <f t="shared" si="6"/>
        <v>0</v>
      </c>
    </row>
    <row r="107" spans="1:82" ht="15" customHeight="1">
      <c r="A107" s="43" t="s">
        <v>24</v>
      </c>
      <c r="B107" s="103">
        <v>40472</v>
      </c>
      <c r="C107" s="104" t="s">
        <v>19</v>
      </c>
      <c r="D107" s="135" t="s">
        <v>526</v>
      </c>
      <c r="E107" s="105">
        <v>-5.72</v>
      </c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4"/>
      <c r="BD107" s="74"/>
      <c r="BE107" s="74"/>
      <c r="BF107" s="74"/>
      <c r="BG107" s="73"/>
      <c r="BH107" s="73"/>
      <c r="BI107" s="73"/>
      <c r="BJ107" s="73"/>
      <c r="BK107" s="73"/>
      <c r="BL107" s="73"/>
      <c r="BM107" s="73"/>
      <c r="BN107" s="73"/>
      <c r="BO107" s="73"/>
      <c r="BP107" s="105">
        <v>-5.72</v>
      </c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5">
        <f t="shared" si="6"/>
        <v>0</v>
      </c>
    </row>
    <row r="108" spans="1:82" ht="15" customHeight="1">
      <c r="A108" s="43" t="s">
        <v>24</v>
      </c>
      <c r="B108" s="103">
        <v>40472</v>
      </c>
      <c r="C108" s="104" t="s">
        <v>49</v>
      </c>
      <c r="D108" s="106" t="s">
        <v>572</v>
      </c>
      <c r="E108" s="105">
        <v>-246.97</v>
      </c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4"/>
      <c r="BD108" s="74"/>
      <c r="BE108" s="74"/>
      <c r="BF108" s="74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105">
        <v>-246.97</v>
      </c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5">
        <f t="shared" si="6"/>
        <v>0</v>
      </c>
    </row>
    <row r="109" spans="1:82" ht="15" customHeight="1">
      <c r="A109" s="48" t="s">
        <v>23</v>
      </c>
      <c r="B109" s="103">
        <v>40473</v>
      </c>
      <c r="C109" s="104" t="s">
        <v>573</v>
      </c>
      <c r="D109" s="135"/>
      <c r="E109" s="105">
        <v>9</v>
      </c>
      <c r="F109" s="73"/>
      <c r="G109" s="73"/>
      <c r="H109" s="73"/>
      <c r="I109" s="73"/>
      <c r="J109" s="73"/>
      <c r="K109" s="73"/>
      <c r="L109" s="105">
        <v>9</v>
      </c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4"/>
      <c r="BD109" s="74"/>
      <c r="BE109" s="74"/>
      <c r="BF109" s="74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105">
        <v>9</v>
      </c>
      <c r="CC109" s="73"/>
      <c r="CD109" s="75">
        <f t="shared" si="6"/>
        <v>0</v>
      </c>
    </row>
    <row r="110" spans="1:82" ht="15" customHeight="1">
      <c r="A110" s="43" t="s">
        <v>24</v>
      </c>
      <c r="B110" s="103">
        <v>40476</v>
      </c>
      <c r="C110" s="45" t="s">
        <v>866</v>
      </c>
      <c r="D110" s="135" t="s">
        <v>841</v>
      </c>
      <c r="E110" s="105">
        <v>-197</v>
      </c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4"/>
      <c r="BD110" s="74"/>
      <c r="BE110" s="74"/>
      <c r="BF110" s="74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105">
        <v>-197</v>
      </c>
      <c r="BY110" s="73"/>
      <c r="BZ110" s="73"/>
      <c r="CA110" s="73"/>
      <c r="CB110" s="73"/>
      <c r="CC110" s="73"/>
      <c r="CD110" s="75">
        <f t="shared" si="6"/>
        <v>0</v>
      </c>
    </row>
    <row r="111" spans="1:82" ht="15" customHeight="1">
      <c r="A111" s="43" t="s">
        <v>24</v>
      </c>
      <c r="B111" s="103">
        <v>40476</v>
      </c>
      <c r="C111" s="104" t="s">
        <v>11</v>
      </c>
      <c r="D111" s="135" t="s">
        <v>526</v>
      </c>
      <c r="E111" s="105">
        <v>-14</v>
      </c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4"/>
      <c r="BD111" s="74"/>
      <c r="BE111" s="74"/>
      <c r="BF111" s="74"/>
      <c r="BG111" s="73"/>
      <c r="BH111" s="73"/>
      <c r="BI111" s="73"/>
      <c r="BJ111" s="73"/>
      <c r="BK111" s="73"/>
      <c r="BL111" s="73"/>
      <c r="BM111" s="73"/>
      <c r="BN111" s="105">
        <v>-14</v>
      </c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5">
        <f t="shared" si="6"/>
        <v>0</v>
      </c>
    </row>
    <row r="112" spans="1:82" ht="15" customHeight="1">
      <c r="A112" s="43" t="s">
        <v>24</v>
      </c>
      <c r="B112" s="103">
        <v>40476</v>
      </c>
      <c r="C112" s="104" t="s">
        <v>19</v>
      </c>
      <c r="D112" s="135" t="s">
        <v>526</v>
      </c>
      <c r="E112" s="105">
        <v>-2.95</v>
      </c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4"/>
      <c r="BD112" s="74"/>
      <c r="BE112" s="74"/>
      <c r="BF112" s="74"/>
      <c r="BG112" s="73"/>
      <c r="BH112" s="73"/>
      <c r="BI112" s="73"/>
      <c r="BJ112" s="73"/>
      <c r="BK112" s="73"/>
      <c r="BL112" s="73"/>
      <c r="BM112" s="73"/>
      <c r="BN112" s="73"/>
      <c r="BO112" s="73"/>
      <c r="BP112" s="105">
        <v>-2.95</v>
      </c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5">
        <f t="shared" si="6"/>
        <v>0</v>
      </c>
    </row>
    <row r="113" spans="1:82" ht="15" customHeight="1">
      <c r="A113" s="43" t="s">
        <v>24</v>
      </c>
      <c r="B113" s="103">
        <v>40476</v>
      </c>
      <c r="C113" s="104" t="s">
        <v>184</v>
      </c>
      <c r="D113" s="135" t="s">
        <v>526</v>
      </c>
      <c r="E113" s="105">
        <v>-2.38</v>
      </c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4"/>
      <c r="BD113" s="74"/>
      <c r="BE113" s="74"/>
      <c r="BF113" s="74"/>
      <c r="BG113" s="73"/>
      <c r="BH113" s="73"/>
      <c r="BI113" s="73"/>
      <c r="BJ113" s="73"/>
      <c r="BK113" s="73"/>
      <c r="BL113" s="73"/>
      <c r="BM113" s="73"/>
      <c r="BN113" s="73"/>
      <c r="BO113" s="105">
        <v>-2.38</v>
      </c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5">
        <f t="shared" si="6"/>
        <v>0</v>
      </c>
    </row>
    <row r="114" spans="1:82" ht="15" customHeight="1">
      <c r="A114" s="43" t="s">
        <v>24</v>
      </c>
      <c r="B114" s="103">
        <v>40476</v>
      </c>
      <c r="C114" s="141" t="s">
        <v>574</v>
      </c>
      <c r="D114" s="135"/>
      <c r="E114" s="105">
        <v>18</v>
      </c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4"/>
      <c r="BD114" s="74"/>
      <c r="BE114" s="74"/>
      <c r="BF114" s="74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105">
        <v>18</v>
      </c>
      <c r="BY114" s="73"/>
      <c r="BZ114" s="73"/>
      <c r="CA114" s="73"/>
      <c r="CB114" s="73"/>
      <c r="CC114" s="73"/>
      <c r="CD114" s="75">
        <f t="shared" si="6"/>
        <v>0</v>
      </c>
    </row>
    <row r="115" spans="1:82" ht="15" customHeight="1">
      <c r="A115" s="48" t="s">
        <v>23</v>
      </c>
      <c r="B115" s="103">
        <v>40478</v>
      </c>
      <c r="C115" s="104" t="s">
        <v>575</v>
      </c>
      <c r="D115" s="135" t="s">
        <v>26</v>
      </c>
      <c r="E115" s="105">
        <v>-50</v>
      </c>
      <c r="F115" s="73"/>
      <c r="G115" s="73"/>
      <c r="H115" s="73"/>
      <c r="I115" s="73"/>
      <c r="J115" s="73"/>
      <c r="K115" s="73"/>
      <c r="L115" s="73"/>
      <c r="M115" s="73"/>
      <c r="N115" s="73"/>
      <c r="O115" s="105">
        <v>-50</v>
      </c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4"/>
      <c r="BD115" s="74"/>
      <c r="BE115" s="74"/>
      <c r="BF115" s="74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105">
        <v>-50</v>
      </c>
      <c r="CC115" s="73"/>
      <c r="CD115" s="75">
        <f t="shared" si="6"/>
        <v>0</v>
      </c>
    </row>
    <row r="116" spans="1:82" ht="15" customHeight="1">
      <c r="A116" s="43" t="s">
        <v>24</v>
      </c>
      <c r="B116" s="103">
        <v>40478</v>
      </c>
      <c r="C116" s="104" t="s">
        <v>571</v>
      </c>
      <c r="D116" s="135"/>
      <c r="E116" s="105">
        <v>256</v>
      </c>
      <c r="F116" s="73"/>
      <c r="G116" s="73"/>
      <c r="H116" s="73"/>
      <c r="I116" s="73"/>
      <c r="J116" s="73"/>
      <c r="K116" s="73"/>
      <c r="L116" s="105">
        <v>123</v>
      </c>
      <c r="M116" s="73"/>
      <c r="N116" s="105">
        <v>133</v>
      </c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4"/>
      <c r="BD116" s="74"/>
      <c r="BE116" s="74"/>
      <c r="BF116" s="74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5">
        <f t="shared" si="6"/>
        <v>0</v>
      </c>
    </row>
    <row r="117" spans="1:82" ht="15" customHeight="1">
      <c r="A117" s="43" t="s">
        <v>24</v>
      </c>
      <c r="B117" s="103">
        <v>40478</v>
      </c>
      <c r="C117" s="104" t="s">
        <v>183</v>
      </c>
      <c r="D117" s="135" t="s">
        <v>526</v>
      </c>
      <c r="E117" s="105">
        <v>-2.2000000000000002</v>
      </c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4"/>
      <c r="BD117" s="74"/>
      <c r="BE117" s="74"/>
      <c r="BF117" s="74"/>
      <c r="BG117" s="73"/>
      <c r="BH117" s="73"/>
      <c r="BI117" s="73"/>
      <c r="BJ117" s="73"/>
      <c r="BK117" s="73"/>
      <c r="BL117" s="73"/>
      <c r="BM117" s="73"/>
      <c r="BN117" s="105">
        <v>-2.2000000000000002</v>
      </c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5">
        <f t="shared" si="6"/>
        <v>0</v>
      </c>
    </row>
    <row r="118" spans="1:82" ht="15" customHeight="1">
      <c r="A118" s="43" t="s">
        <v>24</v>
      </c>
      <c r="B118" s="103">
        <v>40478</v>
      </c>
      <c r="C118" s="104" t="s">
        <v>19</v>
      </c>
      <c r="D118" s="135" t="s">
        <v>526</v>
      </c>
      <c r="E118" s="105">
        <v>-0.4</v>
      </c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4"/>
      <c r="BD118" s="74"/>
      <c r="BE118" s="74"/>
      <c r="BF118" s="74"/>
      <c r="BG118" s="73"/>
      <c r="BH118" s="73"/>
      <c r="BI118" s="73"/>
      <c r="BJ118" s="73"/>
      <c r="BK118" s="73"/>
      <c r="BL118" s="73"/>
      <c r="BM118" s="73"/>
      <c r="BN118" s="73"/>
      <c r="BO118" s="73"/>
      <c r="BP118" s="105">
        <v>-0.4</v>
      </c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5">
        <f t="shared" si="6"/>
        <v>0</v>
      </c>
    </row>
    <row r="119" spans="1:82" ht="15" customHeight="1">
      <c r="A119" s="43" t="s">
        <v>24</v>
      </c>
      <c r="B119" s="103">
        <v>40479</v>
      </c>
      <c r="C119" s="45" t="s">
        <v>866</v>
      </c>
      <c r="D119" s="135" t="s">
        <v>841</v>
      </c>
      <c r="E119" s="105">
        <v>-157</v>
      </c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4"/>
      <c r="BD119" s="74"/>
      <c r="BE119" s="74"/>
      <c r="BF119" s="74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105">
        <v>-157</v>
      </c>
      <c r="BY119" s="73"/>
      <c r="BZ119" s="73"/>
      <c r="CA119" s="73"/>
      <c r="CB119" s="73"/>
      <c r="CC119" s="73"/>
      <c r="CD119" s="75">
        <f t="shared" si="6"/>
        <v>0</v>
      </c>
    </row>
    <row r="120" spans="1:82" ht="15" customHeight="1">
      <c r="A120" s="43" t="s">
        <v>24</v>
      </c>
      <c r="B120" s="103">
        <v>40479</v>
      </c>
      <c r="C120" s="104" t="s">
        <v>11</v>
      </c>
      <c r="D120" s="135" t="s">
        <v>526</v>
      </c>
      <c r="E120" s="105">
        <v>-10</v>
      </c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4"/>
      <c r="BD120" s="74"/>
      <c r="BE120" s="74"/>
      <c r="BF120" s="74"/>
      <c r="BG120" s="73"/>
      <c r="BH120" s="73"/>
      <c r="BI120" s="73"/>
      <c r="BJ120" s="73"/>
      <c r="BK120" s="73"/>
      <c r="BL120" s="73"/>
      <c r="BM120" s="73"/>
      <c r="BN120" s="105">
        <v>-10</v>
      </c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5">
        <f t="shared" si="6"/>
        <v>0</v>
      </c>
    </row>
    <row r="121" spans="1:82" ht="15" customHeight="1">
      <c r="A121" s="43" t="s">
        <v>24</v>
      </c>
      <c r="B121" s="103">
        <v>40479</v>
      </c>
      <c r="C121" s="104" t="s">
        <v>19</v>
      </c>
      <c r="D121" s="135" t="s">
        <v>526</v>
      </c>
      <c r="E121" s="105">
        <v>-2.11</v>
      </c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4"/>
      <c r="BD121" s="74"/>
      <c r="BE121" s="74"/>
      <c r="BF121" s="74"/>
      <c r="BG121" s="73"/>
      <c r="BH121" s="73"/>
      <c r="BI121" s="73"/>
      <c r="BJ121" s="73"/>
      <c r="BK121" s="73"/>
      <c r="BL121" s="73"/>
      <c r="BM121" s="73"/>
      <c r="BN121" s="73"/>
      <c r="BO121" s="75"/>
      <c r="BP121" s="105">
        <v>-2.11</v>
      </c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5">
        <f t="shared" ref="CD121:CD157" si="7">E121-SUM(F121:BX121)</f>
        <v>0</v>
      </c>
    </row>
    <row r="122" spans="1:82" ht="15" customHeight="1">
      <c r="A122" s="43" t="s">
        <v>24</v>
      </c>
      <c r="B122" s="103">
        <v>40479</v>
      </c>
      <c r="C122" s="104" t="s">
        <v>184</v>
      </c>
      <c r="D122" s="135" t="s">
        <v>526</v>
      </c>
      <c r="E122" s="105">
        <v>-1.7</v>
      </c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4"/>
      <c r="BD122" s="74"/>
      <c r="BE122" s="74"/>
      <c r="BF122" s="74"/>
      <c r="BG122" s="73"/>
      <c r="BH122" s="73"/>
      <c r="BI122" s="73"/>
      <c r="BJ122" s="73"/>
      <c r="BK122" s="73"/>
      <c r="BL122" s="73"/>
      <c r="BM122" s="73"/>
      <c r="BN122" s="73"/>
      <c r="BO122" s="105">
        <v>-1.7</v>
      </c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5">
        <f t="shared" si="7"/>
        <v>0</v>
      </c>
    </row>
    <row r="123" spans="1:82" ht="15" customHeight="1">
      <c r="A123" s="43" t="s">
        <v>24</v>
      </c>
      <c r="B123" s="103">
        <v>40479</v>
      </c>
      <c r="C123" s="141" t="s">
        <v>852</v>
      </c>
      <c r="D123" s="135"/>
      <c r="E123" s="105">
        <v>28</v>
      </c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4"/>
      <c r="BD123" s="74"/>
      <c r="BE123" s="74"/>
      <c r="BF123" s="74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105">
        <v>28</v>
      </c>
      <c r="BY123" s="73"/>
      <c r="BZ123" s="73"/>
      <c r="CA123" s="73"/>
      <c r="CB123" s="73"/>
      <c r="CC123" s="73"/>
      <c r="CD123" s="75">
        <f t="shared" si="7"/>
        <v>0</v>
      </c>
    </row>
    <row r="124" spans="1:82" ht="15" customHeight="1">
      <c r="A124" s="43" t="s">
        <v>24</v>
      </c>
      <c r="B124" s="103">
        <v>40479</v>
      </c>
      <c r="C124" s="141" t="s">
        <v>576</v>
      </c>
      <c r="D124" s="135"/>
      <c r="E124" s="105">
        <v>28</v>
      </c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4"/>
      <c r="BD124" s="74"/>
      <c r="BE124" s="74"/>
      <c r="BF124" s="74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105">
        <v>28</v>
      </c>
      <c r="BY124" s="73"/>
      <c r="BZ124" s="73"/>
      <c r="CA124" s="73"/>
      <c r="CB124" s="73"/>
      <c r="CC124" s="73"/>
      <c r="CD124" s="75">
        <f t="shared" si="7"/>
        <v>0</v>
      </c>
    </row>
    <row r="125" spans="1:82" ht="15" customHeight="1">
      <c r="A125" s="43" t="s">
        <v>24</v>
      </c>
      <c r="B125" s="103">
        <v>40479</v>
      </c>
      <c r="C125" s="104" t="s">
        <v>38</v>
      </c>
      <c r="D125" s="106" t="s">
        <v>577</v>
      </c>
      <c r="E125" s="105">
        <v>-450</v>
      </c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105">
        <v>-450</v>
      </c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4"/>
      <c r="BD125" s="74"/>
      <c r="BE125" s="74"/>
      <c r="BF125" s="74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5">
        <f t="shared" si="7"/>
        <v>0</v>
      </c>
    </row>
    <row r="126" spans="1:82" ht="15" customHeight="1">
      <c r="A126" s="43" t="s">
        <v>24</v>
      </c>
      <c r="B126" s="103">
        <v>40479</v>
      </c>
      <c r="C126" s="104" t="s">
        <v>180</v>
      </c>
      <c r="D126" s="135" t="s">
        <v>526</v>
      </c>
      <c r="E126" s="105">
        <v>-1.35</v>
      </c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4"/>
      <c r="BD126" s="74"/>
      <c r="BE126" s="74"/>
      <c r="BF126" s="74"/>
      <c r="BG126" s="73"/>
      <c r="BH126" s="73"/>
      <c r="BI126" s="73"/>
      <c r="BJ126" s="73"/>
      <c r="BK126" s="73"/>
      <c r="BL126" s="73"/>
      <c r="BM126" s="105">
        <v>-1.35</v>
      </c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5">
        <f t="shared" si="7"/>
        <v>0</v>
      </c>
    </row>
    <row r="127" spans="1:82" ht="15" customHeight="1">
      <c r="A127" s="43" t="s">
        <v>24</v>
      </c>
      <c r="B127" s="103">
        <v>40479</v>
      </c>
      <c r="C127" s="140" t="s">
        <v>539</v>
      </c>
      <c r="D127" s="135" t="s">
        <v>526</v>
      </c>
      <c r="E127" s="105">
        <v>1.35</v>
      </c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4"/>
      <c r="BD127" s="74"/>
      <c r="BE127" s="74"/>
      <c r="BF127" s="74"/>
      <c r="BG127" s="73"/>
      <c r="BH127" s="73"/>
      <c r="BI127" s="73"/>
      <c r="BJ127" s="73"/>
      <c r="BK127" s="73"/>
      <c r="BL127" s="73"/>
      <c r="BM127" s="105">
        <v>1.35</v>
      </c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5">
        <f t="shared" si="7"/>
        <v>0</v>
      </c>
    </row>
    <row r="128" spans="1:82" ht="15" customHeight="1">
      <c r="A128" s="43" t="s">
        <v>24</v>
      </c>
      <c r="B128" s="103">
        <v>40479</v>
      </c>
      <c r="C128" s="104" t="s">
        <v>39</v>
      </c>
      <c r="D128" s="106" t="s">
        <v>577</v>
      </c>
      <c r="E128" s="105">
        <v>-750</v>
      </c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105">
        <v>-375</v>
      </c>
      <c r="AN128" s="73"/>
      <c r="AO128" s="105">
        <v>-375</v>
      </c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4"/>
      <c r="BD128" s="74"/>
      <c r="BE128" s="74"/>
      <c r="BF128" s="74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5">
        <f t="shared" si="7"/>
        <v>0</v>
      </c>
    </row>
    <row r="129" spans="1:82" ht="15" customHeight="1">
      <c r="A129" s="43" t="s">
        <v>24</v>
      </c>
      <c r="B129" s="103">
        <v>40479</v>
      </c>
      <c r="C129" s="104" t="s">
        <v>180</v>
      </c>
      <c r="D129" s="135" t="s">
        <v>526</v>
      </c>
      <c r="E129" s="105">
        <v>-1.5</v>
      </c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4"/>
      <c r="BD129" s="74"/>
      <c r="BE129" s="74"/>
      <c r="BF129" s="74"/>
      <c r="BG129" s="73"/>
      <c r="BH129" s="73"/>
      <c r="BI129" s="73"/>
      <c r="BJ129" s="73"/>
      <c r="BK129" s="73"/>
      <c r="BL129" s="73"/>
      <c r="BM129" s="105">
        <v>-1.5</v>
      </c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5">
        <f t="shared" si="7"/>
        <v>0</v>
      </c>
    </row>
    <row r="130" spans="1:82" ht="15" customHeight="1">
      <c r="A130" s="43" t="s">
        <v>24</v>
      </c>
      <c r="B130" s="103">
        <v>40479</v>
      </c>
      <c r="C130" s="140" t="s">
        <v>540</v>
      </c>
      <c r="D130" s="135" t="s">
        <v>526</v>
      </c>
      <c r="E130" s="105">
        <v>1.5</v>
      </c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4"/>
      <c r="BD130" s="74"/>
      <c r="BE130" s="74"/>
      <c r="BF130" s="74"/>
      <c r="BG130" s="73"/>
      <c r="BH130" s="73"/>
      <c r="BI130" s="73"/>
      <c r="BJ130" s="73"/>
      <c r="BK130" s="73"/>
      <c r="BL130" s="73"/>
      <c r="BM130" s="105">
        <v>1.5</v>
      </c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5">
        <f t="shared" si="7"/>
        <v>0</v>
      </c>
    </row>
    <row r="131" spans="1:82" ht="15" customHeight="1">
      <c r="A131" s="43" t="s">
        <v>24</v>
      </c>
      <c r="B131" s="103">
        <v>40479</v>
      </c>
      <c r="C131" s="104" t="s">
        <v>41</v>
      </c>
      <c r="D131" s="106" t="s">
        <v>577</v>
      </c>
      <c r="E131" s="105">
        <v>-450</v>
      </c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105">
        <v>-112.5</v>
      </c>
      <c r="AN131" s="73"/>
      <c r="AO131" s="105">
        <v>-337.5</v>
      </c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4"/>
      <c r="BD131" s="74"/>
      <c r="BE131" s="74"/>
      <c r="BF131" s="74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5">
        <f t="shared" si="7"/>
        <v>0</v>
      </c>
    </row>
    <row r="132" spans="1:82" ht="15" customHeight="1">
      <c r="A132" s="43" t="s">
        <v>24</v>
      </c>
      <c r="B132" s="103">
        <v>40479</v>
      </c>
      <c r="C132" s="104" t="s">
        <v>180</v>
      </c>
      <c r="D132" s="135" t="s">
        <v>526</v>
      </c>
      <c r="E132" s="105">
        <v>-1.35</v>
      </c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4"/>
      <c r="BD132" s="74"/>
      <c r="BE132" s="74"/>
      <c r="BF132" s="74"/>
      <c r="BG132" s="73"/>
      <c r="BH132" s="73"/>
      <c r="BI132" s="73"/>
      <c r="BJ132" s="73"/>
      <c r="BK132" s="73"/>
      <c r="BL132" s="73"/>
      <c r="BM132" s="105">
        <v>-1.35</v>
      </c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5">
        <f t="shared" si="7"/>
        <v>0</v>
      </c>
    </row>
    <row r="133" spans="1:82" ht="15" customHeight="1">
      <c r="A133" s="43" t="s">
        <v>24</v>
      </c>
      <c r="B133" s="103">
        <v>40479</v>
      </c>
      <c r="C133" s="140" t="s">
        <v>541</v>
      </c>
      <c r="D133" s="135" t="s">
        <v>526</v>
      </c>
      <c r="E133" s="105">
        <v>1.35</v>
      </c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4"/>
      <c r="BD133" s="74"/>
      <c r="BE133" s="74"/>
      <c r="BF133" s="74"/>
      <c r="BG133" s="73"/>
      <c r="BH133" s="73"/>
      <c r="BI133" s="73"/>
      <c r="BJ133" s="73"/>
      <c r="BK133" s="73"/>
      <c r="BL133" s="73"/>
      <c r="BM133" s="105">
        <v>1.35</v>
      </c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5">
        <f t="shared" si="7"/>
        <v>0</v>
      </c>
    </row>
    <row r="134" spans="1:82" ht="15" customHeight="1">
      <c r="A134" s="43" t="s">
        <v>24</v>
      </c>
      <c r="B134" s="103">
        <v>40480</v>
      </c>
      <c r="C134" s="104" t="s">
        <v>41</v>
      </c>
      <c r="D134" s="106" t="s">
        <v>577</v>
      </c>
      <c r="E134" s="105">
        <v>-161.88</v>
      </c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105">
        <v>-40.47</v>
      </c>
      <c r="AN134" s="73"/>
      <c r="AO134" s="105">
        <v>-121.41</v>
      </c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4"/>
      <c r="BD134" s="74"/>
      <c r="BE134" s="74"/>
      <c r="BF134" s="74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5">
        <f t="shared" si="7"/>
        <v>0</v>
      </c>
    </row>
    <row r="135" spans="1:82" ht="15" customHeight="1">
      <c r="A135" s="43" t="s">
        <v>24</v>
      </c>
      <c r="B135" s="103">
        <v>40480</v>
      </c>
      <c r="C135" s="104" t="s">
        <v>38</v>
      </c>
      <c r="D135" s="106" t="s">
        <v>577</v>
      </c>
      <c r="E135" s="105">
        <v>-174.04</v>
      </c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105">
        <v>-174.04</v>
      </c>
      <c r="AH135" s="73"/>
      <c r="AI135" s="73"/>
      <c r="AJ135" s="73"/>
      <c r="AK135" s="73"/>
      <c r="AL135" s="73"/>
      <c r="AM135" s="75"/>
      <c r="AN135" s="73"/>
      <c r="AO135" s="74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4"/>
      <c r="BD135" s="74"/>
      <c r="BE135" s="74"/>
      <c r="BF135" s="74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5"/>
      <c r="BY135" s="73"/>
      <c r="BZ135" s="73"/>
      <c r="CA135" s="73"/>
      <c r="CB135" s="73"/>
      <c r="CC135" s="73"/>
      <c r="CD135" s="75">
        <f t="shared" si="7"/>
        <v>0</v>
      </c>
    </row>
    <row r="136" spans="1:82" ht="15" customHeight="1">
      <c r="A136" s="43" t="s">
        <v>24</v>
      </c>
      <c r="B136" s="103">
        <v>40480</v>
      </c>
      <c r="C136" s="104" t="s">
        <v>39</v>
      </c>
      <c r="D136" s="106" t="s">
        <v>577</v>
      </c>
      <c r="E136" s="105">
        <v>-186.4</v>
      </c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105">
        <v>-93.2</v>
      </c>
      <c r="AN136" s="73"/>
      <c r="AO136" s="105">
        <v>-93.2</v>
      </c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4"/>
      <c r="BD136" s="74"/>
      <c r="BE136" s="74"/>
      <c r="BF136" s="74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5">
        <f t="shared" si="7"/>
        <v>0</v>
      </c>
    </row>
    <row r="137" spans="1:82" ht="15" customHeight="1">
      <c r="A137" s="48" t="s">
        <v>23</v>
      </c>
      <c r="B137" s="103">
        <v>40480</v>
      </c>
      <c r="C137" s="104" t="s">
        <v>578</v>
      </c>
      <c r="D137" s="135" t="s">
        <v>26</v>
      </c>
      <c r="E137" s="105">
        <v>-30</v>
      </c>
      <c r="F137" s="73"/>
      <c r="G137" s="73"/>
      <c r="H137" s="73"/>
      <c r="I137" s="73"/>
      <c r="J137" s="73"/>
      <c r="K137" s="73"/>
      <c r="L137" s="73"/>
      <c r="M137" s="73"/>
      <c r="N137" s="73"/>
      <c r="O137" s="105">
        <v>-30</v>
      </c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4"/>
      <c r="BD137" s="74"/>
      <c r="BE137" s="74"/>
      <c r="BF137" s="74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105">
        <v>-30</v>
      </c>
      <c r="CC137" s="73"/>
      <c r="CD137" s="75">
        <f t="shared" si="7"/>
        <v>0</v>
      </c>
    </row>
    <row r="138" spans="1:82" ht="15" customHeight="1">
      <c r="A138" s="48" t="s">
        <v>23</v>
      </c>
      <c r="B138" s="103">
        <v>40480</v>
      </c>
      <c r="C138" s="104" t="s">
        <v>100</v>
      </c>
      <c r="D138" s="154" t="s">
        <v>91</v>
      </c>
      <c r="E138" s="105">
        <v>-13.8</v>
      </c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105">
        <v>-13.8</v>
      </c>
      <c r="AW138" s="73"/>
      <c r="AX138" s="73"/>
      <c r="AY138" s="73"/>
      <c r="AZ138" s="73"/>
      <c r="BA138" s="73"/>
      <c r="BB138" s="73"/>
      <c r="BC138" s="74"/>
      <c r="BD138" s="74"/>
      <c r="BE138" s="74"/>
      <c r="BF138" s="74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105">
        <v>-13.8</v>
      </c>
      <c r="CC138" s="73"/>
      <c r="CD138" s="75">
        <f t="shared" si="7"/>
        <v>0</v>
      </c>
    </row>
    <row r="139" spans="1:82" ht="15" customHeight="1">
      <c r="A139" s="48" t="s">
        <v>23</v>
      </c>
      <c r="B139" s="103">
        <v>40480</v>
      </c>
      <c r="C139" s="104" t="s">
        <v>94</v>
      </c>
      <c r="D139" s="106" t="s">
        <v>579</v>
      </c>
      <c r="E139" s="105">
        <v>-13.1</v>
      </c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105">
        <v>-13.1</v>
      </c>
      <c r="AW139" s="73"/>
      <c r="AX139" s="73"/>
      <c r="AY139" s="73"/>
      <c r="AZ139" s="73"/>
      <c r="BA139" s="73"/>
      <c r="BB139" s="73"/>
      <c r="BC139" s="74"/>
      <c r="BD139" s="74"/>
      <c r="BE139" s="74"/>
      <c r="BF139" s="74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105">
        <v>-13.1</v>
      </c>
      <c r="CC139" s="73"/>
      <c r="CD139" s="75">
        <f t="shared" si="7"/>
        <v>0</v>
      </c>
    </row>
    <row r="140" spans="1:82" ht="15" customHeight="1">
      <c r="A140" s="43" t="s">
        <v>24</v>
      </c>
      <c r="B140" s="103">
        <v>40480</v>
      </c>
      <c r="C140" s="104" t="s">
        <v>580</v>
      </c>
      <c r="D140" s="135"/>
      <c r="E140" s="105">
        <v>-250</v>
      </c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4"/>
      <c r="BD140" s="74"/>
      <c r="BE140" s="74"/>
      <c r="BF140" s="74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105">
        <v>-250</v>
      </c>
      <c r="CB140" s="73"/>
      <c r="CC140" s="73"/>
      <c r="CD140" s="75">
        <f t="shared" si="7"/>
        <v>-250</v>
      </c>
    </row>
    <row r="141" spans="1:82" ht="15" customHeight="1">
      <c r="A141" s="128" t="s">
        <v>314</v>
      </c>
      <c r="B141" s="103">
        <v>40482</v>
      </c>
      <c r="C141" s="104" t="s">
        <v>475</v>
      </c>
      <c r="D141" s="135"/>
      <c r="E141" s="105">
        <v>84</v>
      </c>
      <c r="F141" s="73"/>
      <c r="G141" s="73"/>
      <c r="H141" s="73"/>
      <c r="I141" s="73"/>
      <c r="J141" s="73"/>
      <c r="K141" s="73"/>
      <c r="L141" s="73"/>
      <c r="M141" s="73"/>
      <c r="N141" s="73"/>
      <c r="O141" s="105">
        <v>84</v>
      </c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4"/>
      <c r="BD141" s="74"/>
      <c r="BE141" s="74"/>
      <c r="BF141" s="74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105">
        <v>84</v>
      </c>
      <c r="CD141" s="75">
        <f t="shared" si="7"/>
        <v>0</v>
      </c>
    </row>
    <row r="142" spans="1:82" ht="15" customHeight="1">
      <c r="A142" s="128" t="s">
        <v>314</v>
      </c>
      <c r="B142" s="103">
        <v>40482</v>
      </c>
      <c r="C142" s="104" t="s">
        <v>476</v>
      </c>
      <c r="D142" s="135"/>
      <c r="E142" s="105">
        <v>42</v>
      </c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105">
        <v>42</v>
      </c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4"/>
      <c r="BD142" s="74"/>
      <c r="BE142" s="74"/>
      <c r="BF142" s="74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105">
        <v>42</v>
      </c>
      <c r="CD142" s="75">
        <f t="shared" si="7"/>
        <v>0</v>
      </c>
    </row>
    <row r="143" spans="1:82" ht="15" customHeight="1">
      <c r="A143" s="128" t="s">
        <v>314</v>
      </c>
      <c r="B143" s="103">
        <v>40482</v>
      </c>
      <c r="C143" s="104" t="s">
        <v>581</v>
      </c>
      <c r="D143" s="135"/>
      <c r="E143" s="105">
        <v>18</v>
      </c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105">
        <v>18</v>
      </c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4"/>
      <c r="BD143" s="74"/>
      <c r="BE143" s="74"/>
      <c r="BF143" s="74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105">
        <v>18</v>
      </c>
      <c r="CD143" s="75">
        <f t="shared" si="7"/>
        <v>0</v>
      </c>
    </row>
    <row r="144" spans="1:82" ht="15" customHeight="1">
      <c r="A144" s="128" t="s">
        <v>314</v>
      </c>
      <c r="B144" s="103">
        <v>40482</v>
      </c>
      <c r="C144" s="104" t="s">
        <v>582</v>
      </c>
      <c r="D144" s="135"/>
      <c r="E144" s="105">
        <v>9</v>
      </c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105">
        <v>9</v>
      </c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4"/>
      <c r="BD144" s="74"/>
      <c r="BE144" s="74"/>
      <c r="BF144" s="74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105">
        <v>9</v>
      </c>
      <c r="CD144" s="75">
        <f t="shared" si="7"/>
        <v>0</v>
      </c>
    </row>
    <row r="145" spans="1:82" ht="15" customHeight="1">
      <c r="A145" s="128" t="s">
        <v>314</v>
      </c>
      <c r="B145" s="103">
        <v>40482</v>
      </c>
      <c r="C145" s="104" t="s">
        <v>583</v>
      </c>
      <c r="D145" s="135"/>
      <c r="E145" s="105">
        <v>12.5</v>
      </c>
      <c r="F145" s="73"/>
      <c r="G145" s="73"/>
      <c r="H145" s="73"/>
      <c r="I145" s="73"/>
      <c r="J145" s="73"/>
      <c r="K145" s="73"/>
      <c r="L145" s="73"/>
      <c r="M145" s="73"/>
      <c r="N145" s="73"/>
      <c r="O145" s="105">
        <v>12.5</v>
      </c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4"/>
      <c r="BD145" s="74"/>
      <c r="BE145" s="74"/>
      <c r="BF145" s="74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105">
        <v>12.5</v>
      </c>
      <c r="CD145" s="75">
        <f t="shared" si="7"/>
        <v>0</v>
      </c>
    </row>
    <row r="146" spans="1:82" ht="15" customHeight="1">
      <c r="A146" s="43" t="s">
        <v>24</v>
      </c>
      <c r="B146" s="103">
        <v>40484</v>
      </c>
      <c r="C146" s="104" t="s">
        <v>0</v>
      </c>
      <c r="D146" s="135"/>
      <c r="E146" s="105">
        <v>-1180</v>
      </c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4"/>
      <c r="BD146" s="74"/>
      <c r="BE146" s="74"/>
      <c r="BF146" s="74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105">
        <v>-1180</v>
      </c>
      <c r="CB146" s="73"/>
      <c r="CC146" s="73"/>
      <c r="CD146" s="75">
        <f t="shared" si="7"/>
        <v>-1180</v>
      </c>
    </row>
    <row r="147" spans="1:82" ht="15" customHeight="1">
      <c r="A147" s="48" t="s">
        <v>23</v>
      </c>
      <c r="B147" s="103">
        <v>40485</v>
      </c>
      <c r="C147" s="104" t="s">
        <v>546</v>
      </c>
      <c r="D147" s="135"/>
      <c r="E147" s="105">
        <v>1180</v>
      </c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4"/>
      <c r="BD147" s="74"/>
      <c r="BE147" s="74"/>
      <c r="BF147" s="74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105">
        <v>1180</v>
      </c>
      <c r="CC147" s="73"/>
      <c r="CD147" s="75">
        <f t="shared" si="7"/>
        <v>1180</v>
      </c>
    </row>
    <row r="148" spans="1:82" ht="15" customHeight="1">
      <c r="A148" s="48" t="s">
        <v>23</v>
      </c>
      <c r="B148" s="103">
        <v>40485</v>
      </c>
      <c r="C148" s="104" t="s">
        <v>210</v>
      </c>
      <c r="D148" s="106" t="s">
        <v>577</v>
      </c>
      <c r="E148" s="105">
        <v>-240</v>
      </c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105">
        <v>-240</v>
      </c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4"/>
      <c r="BD148" s="74"/>
      <c r="BE148" s="74"/>
      <c r="BF148" s="74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105">
        <v>-240</v>
      </c>
      <c r="CC148" s="73"/>
      <c r="CD148" s="75">
        <f t="shared" si="7"/>
        <v>0</v>
      </c>
    </row>
    <row r="149" spans="1:82" ht="15" customHeight="1">
      <c r="A149" s="48" t="s">
        <v>23</v>
      </c>
      <c r="B149" s="103">
        <v>40485</v>
      </c>
      <c r="C149" s="104" t="s">
        <v>107</v>
      </c>
      <c r="D149" s="154" t="s">
        <v>91</v>
      </c>
      <c r="E149" s="105">
        <v>-200</v>
      </c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105">
        <v>-200</v>
      </c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4"/>
      <c r="BD149" s="74"/>
      <c r="BE149" s="74"/>
      <c r="BF149" s="74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105">
        <v>-200</v>
      </c>
      <c r="CC149" s="73"/>
      <c r="CD149" s="75">
        <f t="shared" si="7"/>
        <v>0</v>
      </c>
    </row>
    <row r="150" spans="1:82" ht="15" customHeight="1">
      <c r="A150" s="48" t="s">
        <v>23</v>
      </c>
      <c r="B150" s="103">
        <v>40485</v>
      </c>
      <c r="C150" s="104" t="s">
        <v>43</v>
      </c>
      <c r="D150" s="154" t="s">
        <v>91</v>
      </c>
      <c r="E150" s="105">
        <v>-442</v>
      </c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105">
        <v>-80</v>
      </c>
      <c r="AH150" s="73"/>
      <c r="AI150" s="105">
        <v>-362</v>
      </c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4"/>
      <c r="BD150" s="74"/>
      <c r="BE150" s="74"/>
      <c r="BF150" s="74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105">
        <v>-442</v>
      </c>
      <c r="CC150" s="73"/>
      <c r="CD150" s="75">
        <f t="shared" si="7"/>
        <v>0</v>
      </c>
    </row>
    <row r="151" spans="1:82" ht="15" customHeight="1">
      <c r="A151" s="48" t="s">
        <v>23</v>
      </c>
      <c r="B151" s="103">
        <v>40485</v>
      </c>
      <c r="C151" s="104" t="s">
        <v>144</v>
      </c>
      <c r="D151" s="154" t="s">
        <v>91</v>
      </c>
      <c r="E151" s="105">
        <v>-200</v>
      </c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105">
        <v>-200</v>
      </c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4"/>
      <c r="BD151" s="74"/>
      <c r="BE151" s="74"/>
      <c r="BF151" s="74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105">
        <v>-200</v>
      </c>
      <c r="CC151" s="73"/>
      <c r="CD151" s="75">
        <f t="shared" si="7"/>
        <v>0</v>
      </c>
    </row>
    <row r="152" spans="1:82" ht="15" customHeight="1">
      <c r="A152" s="43" t="s">
        <v>24</v>
      </c>
      <c r="B152" s="103">
        <v>40485</v>
      </c>
      <c r="C152" s="104" t="s">
        <v>197</v>
      </c>
      <c r="D152" s="106" t="s">
        <v>584</v>
      </c>
      <c r="E152" s="105">
        <v>-316.95</v>
      </c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4"/>
      <c r="BD152" s="74"/>
      <c r="BE152" s="74"/>
      <c r="BF152" s="74"/>
      <c r="BG152" s="73"/>
      <c r="BH152" s="73"/>
      <c r="BI152" s="105">
        <v>-316.95</v>
      </c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5">
        <f t="shared" si="7"/>
        <v>0</v>
      </c>
    </row>
    <row r="153" spans="1:82" ht="15" customHeight="1">
      <c r="A153" s="43" t="s">
        <v>24</v>
      </c>
      <c r="B153" s="103">
        <v>40485</v>
      </c>
      <c r="C153" s="104" t="s">
        <v>585</v>
      </c>
      <c r="D153" s="135"/>
      <c r="E153" s="105">
        <v>442</v>
      </c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105">
        <v>192</v>
      </c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4"/>
      <c r="BD153" s="74"/>
      <c r="BE153" s="74"/>
      <c r="BF153" s="74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105">
        <v>442</v>
      </c>
      <c r="CB153" s="73"/>
      <c r="CC153" s="73"/>
      <c r="CD153" s="75">
        <f t="shared" si="7"/>
        <v>250</v>
      </c>
    </row>
    <row r="154" spans="1:82" ht="15" customHeight="1">
      <c r="A154" s="43" t="s">
        <v>24</v>
      </c>
      <c r="B154" s="103">
        <v>40486</v>
      </c>
      <c r="C154" s="104" t="s">
        <v>198</v>
      </c>
      <c r="D154" s="106" t="s">
        <v>577</v>
      </c>
      <c r="E154" s="142">
        <v>-80</v>
      </c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142">
        <v>-80</v>
      </c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4"/>
      <c r="BD154" s="74"/>
      <c r="BE154" s="74"/>
      <c r="BF154" s="74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5">
        <f t="shared" si="7"/>
        <v>0</v>
      </c>
    </row>
    <row r="155" spans="1:82" ht="15" customHeight="1">
      <c r="A155" s="43" t="s">
        <v>24</v>
      </c>
      <c r="B155" s="103">
        <v>40486</v>
      </c>
      <c r="C155" s="104" t="s">
        <v>199</v>
      </c>
      <c r="D155" s="106" t="s">
        <v>577</v>
      </c>
      <c r="E155" s="142">
        <v>-80</v>
      </c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142">
        <v>-80</v>
      </c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4"/>
      <c r="BD155" s="74"/>
      <c r="BE155" s="74"/>
      <c r="BF155" s="74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5">
        <f t="shared" si="7"/>
        <v>0</v>
      </c>
    </row>
    <row r="156" spans="1:82" ht="15" customHeight="1">
      <c r="A156" s="43" t="s">
        <v>24</v>
      </c>
      <c r="B156" s="103">
        <v>40486</v>
      </c>
      <c r="C156" s="104" t="s">
        <v>42</v>
      </c>
      <c r="D156" s="106" t="s">
        <v>577</v>
      </c>
      <c r="E156" s="142">
        <v>-80</v>
      </c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142">
        <v>-80</v>
      </c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4"/>
      <c r="BD156" s="74"/>
      <c r="BE156" s="74"/>
      <c r="BF156" s="74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5">
        <f t="shared" si="7"/>
        <v>0</v>
      </c>
    </row>
    <row r="157" spans="1:82" ht="15" customHeight="1" thickBot="1">
      <c r="A157" s="43" t="s">
        <v>24</v>
      </c>
      <c r="B157" s="103">
        <v>40512</v>
      </c>
      <c r="C157" s="104" t="s">
        <v>7</v>
      </c>
      <c r="D157" s="106" t="s">
        <v>586</v>
      </c>
      <c r="E157" s="105">
        <v>-1096.05</v>
      </c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105">
        <v>-456.04035031301669</v>
      </c>
      <c r="AK157" s="73"/>
      <c r="AL157" s="73"/>
      <c r="AM157" s="73"/>
      <c r="AN157" s="105">
        <v>-257.4254181857267</v>
      </c>
      <c r="AP157" s="105">
        <v>-382.58423150125657</v>
      </c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4"/>
      <c r="BD157" s="74"/>
      <c r="BE157" s="74"/>
      <c r="BF157" s="74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5">
        <f t="shared" si="7"/>
        <v>0</v>
      </c>
    </row>
    <row r="158" spans="1:82" ht="15" customHeight="1" thickTop="1" thickBot="1">
      <c r="A158" s="12"/>
      <c r="B158" s="46"/>
      <c r="C158" s="47" t="s">
        <v>148</v>
      </c>
      <c r="D158" s="143"/>
      <c r="E158" s="71"/>
      <c r="F158" s="71">
        <f t="shared" ref="F158:AK158" si="8">SUM(F57:F157)</f>
        <v>0</v>
      </c>
      <c r="G158" s="71">
        <f t="shared" si="8"/>
        <v>0</v>
      </c>
      <c r="H158" s="71">
        <f t="shared" si="8"/>
        <v>0</v>
      </c>
      <c r="I158" s="71">
        <f t="shared" si="8"/>
        <v>0</v>
      </c>
      <c r="J158" s="71">
        <f t="shared" si="8"/>
        <v>0</v>
      </c>
      <c r="K158" s="71">
        <f t="shared" si="8"/>
        <v>225</v>
      </c>
      <c r="L158" s="71">
        <f t="shared" si="8"/>
        <v>1889.66</v>
      </c>
      <c r="M158" s="71">
        <f t="shared" si="8"/>
        <v>867.84</v>
      </c>
      <c r="N158" s="71">
        <f t="shared" si="8"/>
        <v>694</v>
      </c>
      <c r="O158" s="71">
        <f t="shared" si="8"/>
        <v>1026.5</v>
      </c>
      <c r="P158" s="71">
        <f t="shared" si="8"/>
        <v>279</v>
      </c>
      <c r="Q158" s="71">
        <f t="shared" si="8"/>
        <v>0</v>
      </c>
      <c r="R158" s="71">
        <f t="shared" si="8"/>
        <v>0</v>
      </c>
      <c r="S158" s="71">
        <f t="shared" si="8"/>
        <v>0</v>
      </c>
      <c r="T158" s="71">
        <f t="shared" si="8"/>
        <v>0</v>
      </c>
      <c r="U158" s="71">
        <f t="shared" si="8"/>
        <v>192</v>
      </c>
      <c r="V158" s="71">
        <f t="shared" si="8"/>
        <v>0</v>
      </c>
      <c r="W158" s="71">
        <f t="shared" si="8"/>
        <v>0</v>
      </c>
      <c r="X158" s="71">
        <f t="shared" si="8"/>
        <v>0</v>
      </c>
      <c r="Y158" s="71">
        <f t="shared" si="8"/>
        <v>0</v>
      </c>
      <c r="Z158" s="71">
        <f t="shared" si="8"/>
        <v>0</v>
      </c>
      <c r="AA158" s="71">
        <f t="shared" si="8"/>
        <v>4.5</v>
      </c>
      <c r="AB158" s="71">
        <f t="shared" si="8"/>
        <v>0</v>
      </c>
      <c r="AC158" s="71">
        <f t="shared" si="8"/>
        <v>0</v>
      </c>
      <c r="AD158" s="71">
        <f t="shared" si="8"/>
        <v>0</v>
      </c>
      <c r="AE158" s="71">
        <f t="shared" si="8"/>
        <v>0</v>
      </c>
      <c r="AF158" s="71">
        <f t="shared" si="8"/>
        <v>0</v>
      </c>
      <c r="AG158" s="71">
        <f t="shared" si="8"/>
        <v>-1584.04</v>
      </c>
      <c r="AH158" s="71">
        <f t="shared" si="8"/>
        <v>-456.04035031301669</v>
      </c>
      <c r="AI158" s="71">
        <f t="shared" si="8"/>
        <v>-362</v>
      </c>
      <c r="AJ158" s="71">
        <f t="shared" si="8"/>
        <v>0</v>
      </c>
      <c r="AK158" s="71">
        <f t="shared" si="8"/>
        <v>0</v>
      </c>
      <c r="AL158" s="71">
        <f t="shared" ref="AL158:BR158" si="9">SUM(AL57:AL157)</f>
        <v>0</v>
      </c>
      <c r="AM158" s="71">
        <f t="shared" si="9"/>
        <v>-621.17000000000007</v>
      </c>
      <c r="AN158" s="71">
        <f t="shared" si="9"/>
        <v>-257.4254181857267</v>
      </c>
      <c r="AO158" s="71">
        <f t="shared" si="9"/>
        <v>-927.11</v>
      </c>
      <c r="AP158" s="71">
        <f t="shared" si="9"/>
        <v>-382.58423150125657</v>
      </c>
      <c r="AQ158" s="71">
        <f t="shared" si="9"/>
        <v>0</v>
      </c>
      <c r="AR158" s="71">
        <f t="shared" si="9"/>
        <v>0</v>
      </c>
      <c r="AS158" s="71">
        <f t="shared" si="9"/>
        <v>0</v>
      </c>
      <c r="AT158" s="71">
        <f t="shared" si="9"/>
        <v>0</v>
      </c>
      <c r="AU158" s="71">
        <f t="shared" si="9"/>
        <v>0</v>
      </c>
      <c r="AV158" s="71">
        <f t="shared" si="9"/>
        <v>-26.9</v>
      </c>
      <c r="AW158" s="71">
        <f t="shared" si="9"/>
        <v>0</v>
      </c>
      <c r="AX158" s="71">
        <f t="shared" si="9"/>
        <v>0</v>
      </c>
      <c r="AY158" s="71">
        <f t="shared" si="9"/>
        <v>0</v>
      </c>
      <c r="AZ158" s="71">
        <f t="shared" si="9"/>
        <v>0</v>
      </c>
      <c r="BA158" s="71">
        <f t="shared" si="9"/>
        <v>0</v>
      </c>
      <c r="BB158" s="71">
        <f t="shared" si="9"/>
        <v>0</v>
      </c>
      <c r="BC158" s="71">
        <f t="shared" si="9"/>
        <v>0</v>
      </c>
      <c r="BD158" s="71">
        <f t="shared" si="9"/>
        <v>0</v>
      </c>
      <c r="BE158" s="71">
        <f t="shared" si="9"/>
        <v>0</v>
      </c>
      <c r="BF158" s="71">
        <f t="shared" si="9"/>
        <v>0</v>
      </c>
      <c r="BG158" s="71">
        <f t="shared" si="9"/>
        <v>0</v>
      </c>
      <c r="BH158" s="71">
        <f t="shared" si="9"/>
        <v>0</v>
      </c>
      <c r="BI158" s="71">
        <f t="shared" si="9"/>
        <v>-316.95</v>
      </c>
      <c r="BJ158" s="71">
        <f t="shared" si="9"/>
        <v>-11</v>
      </c>
      <c r="BK158" s="71">
        <f t="shared" si="9"/>
        <v>-1075.98</v>
      </c>
      <c r="BL158" s="71"/>
      <c r="BM158" s="71">
        <f t="shared" si="9"/>
        <v>-4.9700000000000006</v>
      </c>
      <c r="BN158" s="71">
        <f t="shared" si="9"/>
        <v>-62.800000000000004</v>
      </c>
      <c r="BO158" s="71">
        <f t="shared" si="9"/>
        <v>-4.76</v>
      </c>
      <c r="BP158" s="71">
        <f t="shared" si="9"/>
        <v>-12.17</v>
      </c>
      <c r="BQ158" s="71">
        <f t="shared" si="9"/>
        <v>-10</v>
      </c>
      <c r="BR158" s="71">
        <f t="shared" si="9"/>
        <v>-246.97</v>
      </c>
      <c r="BS158" s="71">
        <f t="shared" ref="BS158:BY158" si="10">SUM(BS57:BS157)</f>
        <v>-43.26</v>
      </c>
      <c r="BT158" s="71">
        <f t="shared" si="10"/>
        <v>-651.36</v>
      </c>
      <c r="BU158" s="71">
        <f t="shared" si="10"/>
        <v>-92.46</v>
      </c>
      <c r="BV158" s="71">
        <f t="shared" si="10"/>
        <v>0</v>
      </c>
      <c r="BW158" s="71">
        <f t="shared" si="10"/>
        <v>-60</v>
      </c>
      <c r="BX158" s="71">
        <f t="shared" si="10"/>
        <v>-280</v>
      </c>
      <c r="BY158" s="71">
        <f t="shared" si="10"/>
        <v>0</v>
      </c>
      <c r="BZ158" s="72">
        <f>SUM(AG158:BX158)</f>
        <v>-7489.95</v>
      </c>
      <c r="CA158" s="76">
        <f>SUM(CA57:CA157)</f>
        <v>-69</v>
      </c>
      <c r="CB158" s="76">
        <f>SUM(CB57:CB157)</f>
        <v>-596.4</v>
      </c>
      <c r="CC158" s="76">
        <f>SUM(CC57:CC157)</f>
        <v>81.5</v>
      </c>
      <c r="CD158" s="75"/>
    </row>
    <row r="159" spans="1:82" ht="15" customHeight="1" thickTop="1">
      <c r="A159" s="43" t="s">
        <v>24</v>
      </c>
      <c r="B159" s="103">
        <v>40484</v>
      </c>
      <c r="C159" s="45" t="s">
        <v>866</v>
      </c>
      <c r="D159" s="135" t="s">
        <v>841</v>
      </c>
      <c r="E159" s="105">
        <v>-18</v>
      </c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4"/>
      <c r="BD159" s="74"/>
      <c r="BE159" s="74"/>
      <c r="BF159" s="74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105">
        <v>-18</v>
      </c>
      <c r="BY159" s="73"/>
      <c r="BZ159" s="73"/>
      <c r="CA159" s="73"/>
      <c r="CB159" s="73"/>
      <c r="CC159" s="73"/>
      <c r="CD159" s="75">
        <f t="shared" ref="CD159:CD190" si="11">E159-SUM(F159:BX159)</f>
        <v>0</v>
      </c>
    </row>
    <row r="160" spans="1:82" ht="15" customHeight="1">
      <c r="A160" s="43" t="s">
        <v>24</v>
      </c>
      <c r="B160" s="103">
        <v>40484</v>
      </c>
      <c r="C160" s="104" t="s">
        <v>11</v>
      </c>
      <c r="D160" s="135" t="s">
        <v>526</v>
      </c>
      <c r="E160" s="105">
        <v>-2</v>
      </c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4"/>
      <c r="BD160" s="74"/>
      <c r="BE160" s="74"/>
      <c r="BF160" s="74"/>
      <c r="BG160" s="73"/>
      <c r="BH160" s="73"/>
      <c r="BI160" s="73"/>
      <c r="BJ160" s="73"/>
      <c r="BK160" s="73"/>
      <c r="BL160" s="73"/>
      <c r="BM160" s="73"/>
      <c r="BN160" s="105">
        <v>-2</v>
      </c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5">
        <f t="shared" si="11"/>
        <v>0</v>
      </c>
    </row>
    <row r="161" spans="1:82" ht="15" customHeight="1">
      <c r="A161" s="43" t="s">
        <v>24</v>
      </c>
      <c r="B161" s="103">
        <v>40484</v>
      </c>
      <c r="C161" s="104" t="s">
        <v>19</v>
      </c>
      <c r="D161" s="135" t="s">
        <v>526</v>
      </c>
      <c r="E161" s="105">
        <v>-0.42</v>
      </c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4"/>
      <c r="BD161" s="74"/>
      <c r="BE161" s="74"/>
      <c r="BF161" s="74"/>
      <c r="BG161" s="73"/>
      <c r="BH161" s="73"/>
      <c r="BI161" s="73"/>
      <c r="BJ161" s="73"/>
      <c r="BK161" s="73"/>
      <c r="BL161" s="73"/>
      <c r="BM161" s="73"/>
      <c r="BN161" s="73"/>
      <c r="BO161" s="73"/>
      <c r="BP161" s="105">
        <v>-0.42</v>
      </c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5">
        <f t="shared" si="11"/>
        <v>0</v>
      </c>
    </row>
    <row r="162" spans="1:82" ht="15" customHeight="1">
      <c r="A162" s="43" t="s">
        <v>24</v>
      </c>
      <c r="B162" s="103">
        <v>40484</v>
      </c>
      <c r="C162" s="104" t="s">
        <v>184</v>
      </c>
      <c r="D162" s="135" t="s">
        <v>526</v>
      </c>
      <c r="E162" s="105">
        <v>-0.34</v>
      </c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4"/>
      <c r="BD162" s="74"/>
      <c r="BE162" s="74"/>
      <c r="BF162" s="74"/>
      <c r="BG162" s="73"/>
      <c r="BH162" s="73"/>
      <c r="BI162" s="73"/>
      <c r="BJ162" s="73"/>
      <c r="BK162" s="73"/>
      <c r="BL162" s="73"/>
      <c r="BM162" s="73"/>
      <c r="BN162" s="73"/>
      <c r="BO162" s="105">
        <v>-0.34</v>
      </c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5">
        <f t="shared" si="11"/>
        <v>0</v>
      </c>
    </row>
    <row r="163" spans="1:82" ht="15" customHeight="1">
      <c r="A163" s="48" t="s">
        <v>23</v>
      </c>
      <c r="B163" s="103">
        <v>40485</v>
      </c>
      <c r="C163" s="104" t="s">
        <v>587</v>
      </c>
      <c r="D163" s="135" t="s">
        <v>26</v>
      </c>
      <c r="E163" s="105">
        <v>-3</v>
      </c>
      <c r="F163" s="73"/>
      <c r="G163" s="73"/>
      <c r="H163" s="73"/>
      <c r="I163" s="73"/>
      <c r="J163" s="73"/>
      <c r="K163" s="73"/>
      <c r="L163" s="73"/>
      <c r="M163" s="73"/>
      <c r="N163" s="105">
        <v>-3</v>
      </c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4"/>
      <c r="BD163" s="74"/>
      <c r="BE163" s="74"/>
      <c r="BF163" s="74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105">
        <v>-3</v>
      </c>
      <c r="CC163" s="73"/>
      <c r="CD163" s="75">
        <f t="shared" si="11"/>
        <v>0</v>
      </c>
    </row>
    <row r="164" spans="1:82" ht="15" customHeight="1">
      <c r="A164" s="128" t="s">
        <v>314</v>
      </c>
      <c r="B164" s="103">
        <v>40485</v>
      </c>
      <c r="C164" s="104" t="s">
        <v>565</v>
      </c>
      <c r="D164" s="135"/>
      <c r="E164" s="105">
        <v>-165.5</v>
      </c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4"/>
      <c r="BD164" s="74"/>
      <c r="BE164" s="74"/>
      <c r="BF164" s="74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105">
        <v>-165.5</v>
      </c>
      <c r="CD164" s="75">
        <f t="shared" si="11"/>
        <v>-165.5</v>
      </c>
    </row>
    <row r="165" spans="1:82" ht="15" customHeight="1">
      <c r="A165" s="43" t="s">
        <v>24</v>
      </c>
      <c r="B165" s="103">
        <v>40486</v>
      </c>
      <c r="C165" s="104" t="s">
        <v>588</v>
      </c>
      <c r="D165" s="135"/>
      <c r="E165" s="105">
        <v>165.5</v>
      </c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4"/>
      <c r="BD165" s="74"/>
      <c r="BE165" s="74"/>
      <c r="BF165" s="74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105">
        <v>165.5</v>
      </c>
      <c r="CB165" s="73"/>
      <c r="CC165" s="73"/>
      <c r="CD165" s="75">
        <f t="shared" si="11"/>
        <v>165.5</v>
      </c>
    </row>
    <row r="166" spans="1:82" ht="15" customHeight="1">
      <c r="A166" s="43" t="s">
        <v>24</v>
      </c>
      <c r="B166" s="103">
        <v>40487</v>
      </c>
      <c r="C166" s="104" t="s">
        <v>589</v>
      </c>
      <c r="D166" s="135"/>
      <c r="E166" s="105">
        <v>20.76</v>
      </c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4"/>
      <c r="BD166" s="74"/>
      <c r="BE166" s="74"/>
      <c r="BF166" s="74"/>
      <c r="BG166" s="73"/>
      <c r="BH166" s="73"/>
      <c r="BI166" s="73"/>
      <c r="BJ166" s="73"/>
      <c r="BK166" s="73"/>
      <c r="BL166" s="73"/>
      <c r="BM166" s="73"/>
      <c r="BN166" s="105">
        <v>2</v>
      </c>
      <c r="BO166" s="105">
        <v>0.34</v>
      </c>
      <c r="BP166" s="105">
        <v>0.42</v>
      </c>
      <c r="BQ166" s="73"/>
      <c r="BR166" s="73"/>
      <c r="BS166" s="73"/>
      <c r="BT166" s="73"/>
      <c r="BU166" s="73"/>
      <c r="BV166" s="73"/>
      <c r="BW166" s="73"/>
      <c r="BX166" s="105">
        <v>18</v>
      </c>
      <c r="BY166" s="73"/>
      <c r="BZ166" s="73"/>
      <c r="CA166" s="105">
        <v>20.76</v>
      </c>
      <c r="CB166" s="73"/>
      <c r="CC166" s="73"/>
      <c r="CD166" s="75">
        <f t="shared" si="11"/>
        <v>0</v>
      </c>
    </row>
    <row r="167" spans="1:82" ht="15" customHeight="1">
      <c r="A167" s="43" t="s">
        <v>24</v>
      </c>
      <c r="B167" s="103">
        <v>40490</v>
      </c>
      <c r="C167" s="104" t="s">
        <v>74</v>
      </c>
      <c r="D167" s="135"/>
      <c r="E167" s="105">
        <v>82.52</v>
      </c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4"/>
      <c r="BD167" s="74"/>
      <c r="BE167" s="74"/>
      <c r="BF167" s="74"/>
      <c r="BG167" s="73"/>
      <c r="BH167" s="73"/>
      <c r="BI167" s="73"/>
      <c r="BJ167" s="73"/>
      <c r="BK167" s="73"/>
      <c r="BL167" s="73"/>
      <c r="BM167" s="73"/>
      <c r="BN167" s="105">
        <v>4</v>
      </c>
      <c r="BO167" s="105">
        <v>0.68</v>
      </c>
      <c r="BP167" s="105">
        <v>0.84</v>
      </c>
      <c r="BQ167" s="73"/>
      <c r="BR167" s="73"/>
      <c r="BS167" s="73"/>
      <c r="BT167" s="73"/>
      <c r="BU167" s="73"/>
      <c r="BV167" s="73"/>
      <c r="BW167" s="73"/>
      <c r="BX167" s="105">
        <v>77</v>
      </c>
      <c r="BY167" s="73"/>
      <c r="BZ167" s="73"/>
      <c r="CA167" s="105">
        <v>82.52</v>
      </c>
      <c r="CB167" s="73"/>
      <c r="CC167" s="73"/>
      <c r="CD167" s="75">
        <f t="shared" si="11"/>
        <v>0</v>
      </c>
    </row>
    <row r="168" spans="1:82" ht="15" customHeight="1">
      <c r="A168" s="43" t="s">
        <v>24</v>
      </c>
      <c r="B168" s="103">
        <v>40491</v>
      </c>
      <c r="C168" s="104" t="s">
        <v>590</v>
      </c>
      <c r="D168" s="135"/>
      <c r="E168" s="105">
        <v>4134.34</v>
      </c>
      <c r="F168" s="73"/>
      <c r="G168" s="73"/>
      <c r="H168" s="73"/>
      <c r="I168" s="73"/>
      <c r="J168" s="73"/>
      <c r="K168" s="73"/>
      <c r="L168" s="105">
        <v>2295.34</v>
      </c>
      <c r="M168" s="73"/>
      <c r="N168" s="105">
        <v>624</v>
      </c>
      <c r="O168" s="105">
        <v>1035</v>
      </c>
      <c r="P168" s="105">
        <v>180</v>
      </c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4"/>
      <c r="BD168" s="74"/>
      <c r="BE168" s="74"/>
      <c r="BF168" s="74"/>
      <c r="BG168" s="73"/>
      <c r="BH168" s="73"/>
      <c r="BI168" s="73"/>
      <c r="BJ168" s="73"/>
      <c r="BK168" s="73"/>
      <c r="BL168" s="73"/>
      <c r="BM168" s="73"/>
      <c r="BN168" s="75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5">
        <f t="shared" si="11"/>
        <v>0</v>
      </c>
    </row>
    <row r="169" spans="1:82" ht="15" customHeight="1">
      <c r="A169" s="43" t="s">
        <v>24</v>
      </c>
      <c r="B169" s="103">
        <v>40491</v>
      </c>
      <c r="C169" s="104" t="s">
        <v>183</v>
      </c>
      <c r="D169" s="135" t="s">
        <v>526</v>
      </c>
      <c r="E169" s="105">
        <v>-32.799999999999997</v>
      </c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4"/>
      <c r="BD169" s="74"/>
      <c r="BE169" s="74"/>
      <c r="BF169" s="74"/>
      <c r="BG169" s="73"/>
      <c r="BH169" s="73"/>
      <c r="BI169" s="73"/>
      <c r="BJ169" s="73"/>
      <c r="BK169" s="73"/>
      <c r="BL169" s="73"/>
      <c r="BM169" s="73"/>
      <c r="BN169" s="105">
        <v>-32.799999999999997</v>
      </c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5">
        <f t="shared" si="11"/>
        <v>0</v>
      </c>
    </row>
    <row r="170" spans="1:82" ht="15" customHeight="1">
      <c r="A170" s="43" t="s">
        <v>24</v>
      </c>
      <c r="B170" s="103">
        <v>40491</v>
      </c>
      <c r="C170" s="104" t="s">
        <v>19</v>
      </c>
      <c r="D170" s="135" t="s">
        <v>526</v>
      </c>
      <c r="E170" s="105">
        <v>-5.9</v>
      </c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4"/>
      <c r="BD170" s="74"/>
      <c r="BE170" s="74"/>
      <c r="BF170" s="74"/>
      <c r="BG170" s="73"/>
      <c r="BH170" s="73"/>
      <c r="BI170" s="73"/>
      <c r="BJ170" s="73"/>
      <c r="BK170" s="73"/>
      <c r="BL170" s="73"/>
      <c r="BM170" s="73"/>
      <c r="BN170" s="73"/>
      <c r="BO170" s="73"/>
      <c r="BP170" s="105">
        <v>-5.9</v>
      </c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5">
        <f t="shared" si="11"/>
        <v>0</v>
      </c>
    </row>
    <row r="171" spans="1:82" ht="15" customHeight="1">
      <c r="A171" s="43" t="s">
        <v>24</v>
      </c>
      <c r="B171" s="103">
        <v>40491</v>
      </c>
      <c r="C171" s="104" t="s">
        <v>591</v>
      </c>
      <c r="D171" s="135"/>
      <c r="E171" s="105">
        <v>20.76</v>
      </c>
      <c r="F171" s="73"/>
      <c r="G171" s="73"/>
      <c r="H171" s="73"/>
      <c r="I171" s="73"/>
      <c r="J171" s="73"/>
      <c r="K171" s="73"/>
      <c r="L171" s="75"/>
      <c r="M171" s="75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4"/>
      <c r="BD171" s="74"/>
      <c r="BE171" s="74"/>
      <c r="BF171" s="74"/>
      <c r="BG171" s="73"/>
      <c r="BH171" s="73"/>
      <c r="BI171" s="73"/>
      <c r="BJ171" s="73"/>
      <c r="BK171" s="73"/>
      <c r="BL171" s="73"/>
      <c r="BM171" s="73"/>
      <c r="BN171" s="105">
        <v>2</v>
      </c>
      <c r="BO171" s="105">
        <v>0.34</v>
      </c>
      <c r="BP171" s="105">
        <v>0.42</v>
      </c>
      <c r="BQ171" s="73"/>
      <c r="BR171" s="73"/>
      <c r="BS171" s="73"/>
      <c r="BT171" s="73"/>
      <c r="BU171" s="73"/>
      <c r="BV171" s="73"/>
      <c r="BW171" s="73"/>
      <c r="BX171" s="105">
        <v>18</v>
      </c>
      <c r="BY171" s="73"/>
      <c r="BZ171" s="73"/>
      <c r="CA171" s="105">
        <v>20.76</v>
      </c>
      <c r="CB171" s="73"/>
      <c r="CC171" s="73"/>
      <c r="CD171" s="75">
        <f t="shared" si="11"/>
        <v>0</v>
      </c>
    </row>
    <row r="172" spans="1:82" ht="15" customHeight="1">
      <c r="A172" s="43" t="s">
        <v>24</v>
      </c>
      <c r="B172" s="103">
        <v>40492</v>
      </c>
      <c r="C172" s="104" t="s">
        <v>552</v>
      </c>
      <c r="D172" s="106" t="s">
        <v>592</v>
      </c>
      <c r="E172" s="105">
        <v>-162.84</v>
      </c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4"/>
      <c r="BD172" s="74"/>
      <c r="BE172" s="74"/>
      <c r="BF172" s="74"/>
      <c r="BG172" s="73"/>
      <c r="BH172" s="73"/>
      <c r="BI172" s="73"/>
      <c r="BJ172" s="73"/>
      <c r="BK172" s="73"/>
      <c r="BL172" s="73"/>
      <c r="BM172" s="73"/>
      <c r="BN172" s="73"/>
      <c r="BO172" s="75"/>
      <c r="BP172" s="73"/>
      <c r="BQ172" s="73"/>
      <c r="BR172" s="73"/>
      <c r="BS172" s="73"/>
      <c r="BT172" s="105">
        <v>-162.84</v>
      </c>
      <c r="BU172" s="73"/>
      <c r="BV172" s="73"/>
      <c r="BW172" s="73"/>
      <c r="BX172" s="73"/>
      <c r="BY172" s="73"/>
      <c r="BZ172" s="73"/>
      <c r="CA172" s="73"/>
      <c r="CB172" s="73"/>
      <c r="CC172" s="73"/>
      <c r="CD172" s="75">
        <f t="shared" si="11"/>
        <v>0</v>
      </c>
    </row>
    <row r="173" spans="1:82" ht="15" customHeight="1">
      <c r="A173" s="43" t="s">
        <v>24</v>
      </c>
      <c r="B173" s="103">
        <v>40493</v>
      </c>
      <c r="C173" s="104" t="s">
        <v>857</v>
      </c>
      <c r="D173" s="135"/>
      <c r="E173" s="105">
        <v>27.76</v>
      </c>
      <c r="F173" s="73"/>
      <c r="G173" s="77"/>
      <c r="H173" s="77"/>
      <c r="I173" s="77"/>
      <c r="J173" s="77"/>
      <c r="K173" s="75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5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4"/>
      <c r="BD173" s="74"/>
      <c r="BE173" s="74"/>
      <c r="BF173" s="74"/>
      <c r="BG173" s="73"/>
      <c r="BH173" s="73"/>
      <c r="BI173" s="73"/>
      <c r="BJ173" s="73"/>
      <c r="BK173" s="73"/>
      <c r="BL173" s="73"/>
      <c r="BM173" s="73"/>
      <c r="BN173" s="105">
        <v>2</v>
      </c>
      <c r="BO173" s="105">
        <v>0.34</v>
      </c>
      <c r="BP173" s="105">
        <v>0.42</v>
      </c>
      <c r="BQ173" s="73"/>
      <c r="BR173" s="73"/>
      <c r="BS173" s="73"/>
      <c r="BT173" s="73"/>
      <c r="BU173" s="73"/>
      <c r="BV173" s="73"/>
      <c r="BW173" s="77"/>
      <c r="BX173" s="105">
        <v>25</v>
      </c>
      <c r="BY173" s="73"/>
      <c r="BZ173" s="73"/>
      <c r="CA173" s="105">
        <v>27.76</v>
      </c>
      <c r="CB173" s="73"/>
      <c r="CC173" s="73"/>
      <c r="CD173" s="75">
        <f t="shared" si="11"/>
        <v>0</v>
      </c>
    </row>
    <row r="174" spans="1:82" ht="15" customHeight="1">
      <c r="A174" s="43" t="s">
        <v>24</v>
      </c>
      <c r="B174" s="103">
        <v>40493</v>
      </c>
      <c r="C174" s="104" t="s">
        <v>15</v>
      </c>
      <c r="D174" s="106" t="s">
        <v>593</v>
      </c>
      <c r="E174" s="105">
        <v>-867.84</v>
      </c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105">
        <v>-867.84</v>
      </c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4"/>
      <c r="BD174" s="74"/>
      <c r="BE174" s="74"/>
      <c r="BF174" s="74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5">
        <f t="shared" si="11"/>
        <v>0</v>
      </c>
    </row>
    <row r="175" spans="1:82" ht="15" customHeight="1">
      <c r="A175" s="43" t="s">
        <v>24</v>
      </c>
      <c r="B175" s="103">
        <v>40493</v>
      </c>
      <c r="C175" s="104" t="s">
        <v>180</v>
      </c>
      <c r="D175" s="135" t="s">
        <v>526</v>
      </c>
      <c r="E175" s="105">
        <v>-1.5</v>
      </c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4"/>
      <c r="BD175" s="74"/>
      <c r="BE175" s="74"/>
      <c r="BF175" s="74"/>
      <c r="BG175" s="73"/>
      <c r="BH175" s="73"/>
      <c r="BI175" s="73"/>
      <c r="BJ175" s="73"/>
      <c r="BK175" s="73"/>
      <c r="BL175" s="73"/>
      <c r="BM175" s="105">
        <v>-1.5</v>
      </c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5">
        <f t="shared" si="11"/>
        <v>0</v>
      </c>
    </row>
    <row r="176" spans="1:82" ht="15" customHeight="1">
      <c r="A176" s="43" t="s">
        <v>24</v>
      </c>
      <c r="B176" s="103">
        <v>40493</v>
      </c>
      <c r="C176" s="45" t="s">
        <v>866</v>
      </c>
      <c r="D176" s="135" t="s">
        <v>841</v>
      </c>
      <c r="E176" s="105">
        <v>-54</v>
      </c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4"/>
      <c r="BD176" s="74"/>
      <c r="BE176" s="74"/>
      <c r="BF176" s="74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105">
        <v>-54</v>
      </c>
      <c r="BY176" s="73"/>
      <c r="BZ176" s="73"/>
      <c r="CA176" s="73"/>
      <c r="CB176" s="73"/>
      <c r="CC176" s="73"/>
      <c r="CD176" s="75">
        <f t="shared" si="11"/>
        <v>0</v>
      </c>
    </row>
    <row r="177" spans="1:82" ht="15" customHeight="1">
      <c r="A177" s="43" t="s">
        <v>24</v>
      </c>
      <c r="B177" s="103">
        <v>40493</v>
      </c>
      <c r="C177" s="104" t="s">
        <v>11</v>
      </c>
      <c r="D177" s="135" t="s">
        <v>526</v>
      </c>
      <c r="E177" s="105">
        <v>-6</v>
      </c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4"/>
      <c r="BD177" s="74"/>
      <c r="BE177" s="74"/>
      <c r="BF177" s="74"/>
      <c r="BG177" s="73"/>
      <c r="BH177" s="73"/>
      <c r="BI177" s="73"/>
      <c r="BJ177" s="73"/>
      <c r="BK177" s="73"/>
      <c r="BL177" s="73"/>
      <c r="BM177" s="73"/>
      <c r="BN177" s="105">
        <v>-6</v>
      </c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5">
        <f t="shared" si="11"/>
        <v>0</v>
      </c>
    </row>
    <row r="178" spans="1:82" ht="15" customHeight="1">
      <c r="A178" s="43" t="s">
        <v>24</v>
      </c>
      <c r="B178" s="103">
        <v>40493</v>
      </c>
      <c r="C178" s="104" t="s">
        <v>19</v>
      </c>
      <c r="D178" s="135" t="s">
        <v>526</v>
      </c>
      <c r="E178" s="105">
        <v>-1.26</v>
      </c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4"/>
      <c r="BD178" s="74"/>
      <c r="BE178" s="74"/>
      <c r="BF178" s="74"/>
      <c r="BG178" s="73"/>
      <c r="BH178" s="73"/>
      <c r="BI178" s="73"/>
      <c r="BJ178" s="73"/>
      <c r="BK178" s="73"/>
      <c r="BL178" s="73"/>
      <c r="BM178" s="73"/>
      <c r="BN178" s="73"/>
      <c r="BO178" s="73"/>
      <c r="BP178" s="105">
        <v>-1.26</v>
      </c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5">
        <f t="shared" si="11"/>
        <v>0</v>
      </c>
    </row>
    <row r="179" spans="1:82" ht="15" customHeight="1">
      <c r="A179" s="43" t="s">
        <v>24</v>
      </c>
      <c r="B179" s="103">
        <v>40493</v>
      </c>
      <c r="C179" s="104" t="s">
        <v>184</v>
      </c>
      <c r="D179" s="135" t="s">
        <v>526</v>
      </c>
      <c r="E179" s="105">
        <v>-1.02</v>
      </c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4"/>
      <c r="BD179" s="74"/>
      <c r="BE179" s="74"/>
      <c r="BF179" s="74"/>
      <c r="BG179" s="73"/>
      <c r="BH179" s="73"/>
      <c r="BI179" s="73"/>
      <c r="BJ179" s="73"/>
      <c r="BK179" s="73"/>
      <c r="BL179" s="73"/>
      <c r="BM179" s="73"/>
      <c r="BN179" s="73"/>
      <c r="BO179" s="105">
        <v>-1.02</v>
      </c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5">
        <f t="shared" si="11"/>
        <v>0</v>
      </c>
    </row>
    <row r="180" spans="1:82" ht="15" customHeight="1">
      <c r="A180" s="43" t="s">
        <v>24</v>
      </c>
      <c r="B180" s="103">
        <v>40494</v>
      </c>
      <c r="C180" s="45" t="s">
        <v>866</v>
      </c>
      <c r="D180" s="135" t="s">
        <v>841</v>
      </c>
      <c r="E180" s="105">
        <v>-20</v>
      </c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4"/>
      <c r="BD180" s="74"/>
      <c r="BE180" s="74"/>
      <c r="BF180" s="74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105">
        <v>-20</v>
      </c>
      <c r="BY180" s="73"/>
      <c r="BZ180" s="73"/>
      <c r="CA180" s="73"/>
      <c r="CB180" s="73"/>
      <c r="CC180" s="73"/>
      <c r="CD180" s="75">
        <f t="shared" si="11"/>
        <v>0</v>
      </c>
    </row>
    <row r="181" spans="1:82" ht="15" customHeight="1">
      <c r="A181" s="43" t="s">
        <v>24</v>
      </c>
      <c r="B181" s="103">
        <v>40494</v>
      </c>
      <c r="C181" s="104" t="s">
        <v>11</v>
      </c>
      <c r="D181" s="135" t="s">
        <v>526</v>
      </c>
      <c r="E181" s="105">
        <v>-2</v>
      </c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4"/>
      <c r="BD181" s="74"/>
      <c r="BE181" s="74"/>
      <c r="BF181" s="74"/>
      <c r="BG181" s="73"/>
      <c r="BH181" s="73"/>
      <c r="BI181" s="73"/>
      <c r="BJ181" s="73"/>
      <c r="BK181" s="73"/>
      <c r="BL181" s="73"/>
      <c r="BM181" s="73"/>
      <c r="BN181" s="105">
        <v>-2</v>
      </c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5">
        <f t="shared" si="11"/>
        <v>0</v>
      </c>
    </row>
    <row r="182" spans="1:82" ht="15" customHeight="1">
      <c r="A182" s="43" t="s">
        <v>24</v>
      </c>
      <c r="B182" s="103">
        <v>40494</v>
      </c>
      <c r="C182" s="104" t="s">
        <v>19</v>
      </c>
      <c r="D182" s="135" t="s">
        <v>526</v>
      </c>
      <c r="E182" s="105">
        <v>-0.42</v>
      </c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4"/>
      <c r="BD182" s="74"/>
      <c r="BE182" s="74"/>
      <c r="BF182" s="74"/>
      <c r="BG182" s="73"/>
      <c r="BH182" s="73"/>
      <c r="BI182" s="73"/>
      <c r="BJ182" s="73"/>
      <c r="BK182" s="73"/>
      <c r="BL182" s="73"/>
      <c r="BM182" s="73"/>
      <c r="BN182" s="73"/>
      <c r="BO182" s="73"/>
      <c r="BP182" s="105">
        <v>-0.42</v>
      </c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5">
        <f t="shared" si="11"/>
        <v>0</v>
      </c>
    </row>
    <row r="183" spans="1:82" ht="15" customHeight="1">
      <c r="A183" s="43" t="s">
        <v>24</v>
      </c>
      <c r="B183" s="103">
        <v>40494</v>
      </c>
      <c r="C183" s="104" t="s">
        <v>184</v>
      </c>
      <c r="D183" s="135" t="s">
        <v>526</v>
      </c>
      <c r="E183" s="105">
        <v>-0.34</v>
      </c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4"/>
      <c r="BD183" s="74"/>
      <c r="BE183" s="74"/>
      <c r="BF183" s="74"/>
      <c r="BG183" s="73"/>
      <c r="BH183" s="73"/>
      <c r="BI183" s="73"/>
      <c r="BJ183" s="73"/>
      <c r="BK183" s="73"/>
      <c r="BL183" s="73"/>
      <c r="BM183" s="73"/>
      <c r="BN183" s="73"/>
      <c r="BO183" s="105">
        <v>-0.34</v>
      </c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5">
        <f t="shared" si="11"/>
        <v>0</v>
      </c>
    </row>
    <row r="184" spans="1:82" ht="15" customHeight="1">
      <c r="A184" s="43" t="s">
        <v>24</v>
      </c>
      <c r="B184" s="103">
        <v>40494</v>
      </c>
      <c r="C184" s="45" t="s">
        <v>866</v>
      </c>
      <c r="D184" s="135" t="s">
        <v>841</v>
      </c>
      <c r="E184" s="105">
        <v>-20</v>
      </c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4"/>
      <c r="BD184" s="74"/>
      <c r="BE184" s="74"/>
      <c r="BF184" s="74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105">
        <v>-20</v>
      </c>
      <c r="BY184" s="73"/>
      <c r="BZ184" s="73"/>
      <c r="CA184" s="73"/>
      <c r="CB184" s="73"/>
      <c r="CC184" s="73"/>
      <c r="CD184" s="75">
        <f t="shared" si="11"/>
        <v>0</v>
      </c>
    </row>
    <row r="185" spans="1:82" ht="15" customHeight="1">
      <c r="A185" s="43" t="s">
        <v>24</v>
      </c>
      <c r="B185" s="103">
        <v>40494</v>
      </c>
      <c r="C185" s="104" t="s">
        <v>11</v>
      </c>
      <c r="D185" s="135" t="s">
        <v>526</v>
      </c>
      <c r="E185" s="105">
        <v>-2</v>
      </c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4"/>
      <c r="BD185" s="74"/>
      <c r="BE185" s="74"/>
      <c r="BF185" s="74"/>
      <c r="BG185" s="73"/>
      <c r="BH185" s="73"/>
      <c r="BI185" s="73"/>
      <c r="BJ185" s="73"/>
      <c r="BK185" s="73"/>
      <c r="BL185" s="73"/>
      <c r="BM185" s="73"/>
      <c r="BN185" s="105">
        <v>-2</v>
      </c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5">
        <f t="shared" si="11"/>
        <v>0</v>
      </c>
    </row>
    <row r="186" spans="1:82" ht="15" customHeight="1">
      <c r="A186" s="43" t="s">
        <v>24</v>
      </c>
      <c r="B186" s="103">
        <v>40494</v>
      </c>
      <c r="C186" s="104" t="s">
        <v>19</v>
      </c>
      <c r="D186" s="135" t="s">
        <v>526</v>
      </c>
      <c r="E186" s="105">
        <v>-0.42</v>
      </c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4"/>
      <c r="BD186" s="74"/>
      <c r="BE186" s="74"/>
      <c r="BF186" s="74"/>
      <c r="BG186" s="73"/>
      <c r="BH186" s="73"/>
      <c r="BI186" s="73"/>
      <c r="BJ186" s="73"/>
      <c r="BK186" s="73"/>
      <c r="BL186" s="73"/>
      <c r="BM186" s="73"/>
      <c r="BN186" s="73"/>
      <c r="BO186" s="73"/>
      <c r="BP186" s="105">
        <v>-0.42</v>
      </c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5">
        <f t="shared" si="11"/>
        <v>0</v>
      </c>
    </row>
    <row r="187" spans="1:82" ht="15" customHeight="1">
      <c r="A187" s="43" t="s">
        <v>24</v>
      </c>
      <c r="B187" s="103">
        <v>40494</v>
      </c>
      <c r="C187" s="104" t="s">
        <v>184</v>
      </c>
      <c r="D187" s="135" t="s">
        <v>526</v>
      </c>
      <c r="E187" s="105">
        <v>-0.34</v>
      </c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4"/>
      <c r="BD187" s="74"/>
      <c r="BE187" s="74"/>
      <c r="BF187" s="74"/>
      <c r="BG187" s="73"/>
      <c r="BH187" s="73"/>
      <c r="BI187" s="73"/>
      <c r="BJ187" s="73"/>
      <c r="BK187" s="73"/>
      <c r="BL187" s="73"/>
      <c r="BM187" s="73"/>
      <c r="BN187" s="73"/>
      <c r="BO187" s="105">
        <v>-0.34</v>
      </c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5">
        <f t="shared" si="11"/>
        <v>0</v>
      </c>
    </row>
    <row r="188" spans="1:82" ht="15" customHeight="1">
      <c r="A188" s="43" t="s">
        <v>24</v>
      </c>
      <c r="B188" s="103">
        <v>40497</v>
      </c>
      <c r="C188" s="45" t="s">
        <v>866</v>
      </c>
      <c r="D188" s="135" t="s">
        <v>841</v>
      </c>
      <c r="E188" s="105">
        <v>-83</v>
      </c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4"/>
      <c r="BD188" s="74"/>
      <c r="BE188" s="74"/>
      <c r="BF188" s="74"/>
      <c r="BG188" s="73"/>
      <c r="BH188" s="73"/>
      <c r="BI188" s="73"/>
      <c r="BJ188" s="73"/>
      <c r="BK188" s="73"/>
      <c r="BL188" s="73"/>
      <c r="BM188" s="73"/>
      <c r="BN188" s="75"/>
      <c r="BO188" s="73"/>
      <c r="BP188" s="73"/>
      <c r="BQ188" s="73"/>
      <c r="BR188" s="73"/>
      <c r="BS188" s="73"/>
      <c r="BT188" s="73"/>
      <c r="BU188" s="73"/>
      <c r="BV188" s="73"/>
      <c r="BW188" s="73"/>
      <c r="BX188" s="105">
        <v>-83</v>
      </c>
      <c r="BY188" s="73"/>
      <c r="BZ188" s="73"/>
      <c r="CA188" s="73"/>
      <c r="CB188" s="73"/>
      <c r="CC188" s="73"/>
      <c r="CD188" s="75">
        <f t="shared" si="11"/>
        <v>0</v>
      </c>
    </row>
    <row r="189" spans="1:82" ht="15" customHeight="1">
      <c r="A189" s="43" t="s">
        <v>24</v>
      </c>
      <c r="B189" s="103">
        <v>40497</v>
      </c>
      <c r="C189" s="104" t="s">
        <v>11</v>
      </c>
      <c r="D189" s="135" t="s">
        <v>526</v>
      </c>
      <c r="E189" s="105">
        <v>-4</v>
      </c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4"/>
      <c r="BD189" s="74"/>
      <c r="BE189" s="74"/>
      <c r="BF189" s="74"/>
      <c r="BG189" s="73"/>
      <c r="BH189" s="73"/>
      <c r="BI189" s="73"/>
      <c r="BJ189" s="73"/>
      <c r="BK189" s="73"/>
      <c r="BL189" s="73"/>
      <c r="BM189" s="73"/>
      <c r="BN189" s="105">
        <v>-4</v>
      </c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5">
        <f t="shared" si="11"/>
        <v>0</v>
      </c>
    </row>
    <row r="190" spans="1:82" ht="15" customHeight="1">
      <c r="A190" s="43" t="s">
        <v>24</v>
      </c>
      <c r="B190" s="103">
        <v>40497</v>
      </c>
      <c r="C190" s="104" t="s">
        <v>19</v>
      </c>
      <c r="D190" s="135" t="s">
        <v>526</v>
      </c>
      <c r="E190" s="105">
        <v>-0.84</v>
      </c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4"/>
      <c r="BD190" s="74"/>
      <c r="BE190" s="74"/>
      <c r="BF190" s="74"/>
      <c r="BG190" s="73"/>
      <c r="BH190" s="73"/>
      <c r="BI190" s="73"/>
      <c r="BJ190" s="73"/>
      <c r="BK190" s="73"/>
      <c r="BL190" s="73"/>
      <c r="BM190" s="73"/>
      <c r="BN190" s="73"/>
      <c r="BO190" s="73"/>
      <c r="BP190" s="105">
        <v>-0.84</v>
      </c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5">
        <f t="shared" si="11"/>
        <v>0</v>
      </c>
    </row>
    <row r="191" spans="1:82" ht="15" customHeight="1">
      <c r="A191" s="43" t="s">
        <v>24</v>
      </c>
      <c r="B191" s="103">
        <v>40497</v>
      </c>
      <c r="C191" s="104" t="s">
        <v>184</v>
      </c>
      <c r="D191" s="135" t="s">
        <v>526</v>
      </c>
      <c r="E191" s="105">
        <v>-0.68</v>
      </c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4"/>
      <c r="BD191" s="74"/>
      <c r="BE191" s="74"/>
      <c r="BF191" s="74"/>
      <c r="BG191" s="73"/>
      <c r="BH191" s="73"/>
      <c r="BI191" s="73"/>
      <c r="BJ191" s="73"/>
      <c r="BK191" s="73"/>
      <c r="BL191" s="73"/>
      <c r="BM191" s="73"/>
      <c r="BN191" s="73"/>
      <c r="BO191" s="105">
        <v>-0.68</v>
      </c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5">
        <f t="shared" ref="CD191:CD222" si="12">E191-SUM(F191:BX191)</f>
        <v>0</v>
      </c>
    </row>
    <row r="192" spans="1:82" ht="15" customHeight="1">
      <c r="A192" s="43" t="s">
        <v>24</v>
      </c>
      <c r="B192" s="103">
        <v>40497</v>
      </c>
      <c r="C192" s="144" t="s">
        <v>852</v>
      </c>
      <c r="D192" s="135"/>
      <c r="E192" s="105">
        <v>28</v>
      </c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4"/>
      <c r="BD192" s="74"/>
      <c r="BE192" s="74"/>
      <c r="BF192" s="74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105">
        <v>28</v>
      </c>
      <c r="BY192" s="73"/>
      <c r="BZ192" s="73"/>
      <c r="CA192" s="73"/>
      <c r="CB192" s="73"/>
      <c r="CC192" s="73"/>
      <c r="CD192" s="75">
        <f t="shared" si="12"/>
        <v>0</v>
      </c>
    </row>
    <row r="193" spans="1:82" ht="15" customHeight="1">
      <c r="A193" s="43" t="s">
        <v>24</v>
      </c>
      <c r="B193" s="103">
        <v>40497</v>
      </c>
      <c r="C193" s="104" t="s">
        <v>12</v>
      </c>
      <c r="D193" s="106" t="s">
        <v>594</v>
      </c>
      <c r="E193" s="105">
        <v>-66.45</v>
      </c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4"/>
      <c r="BD193" s="74"/>
      <c r="BE193" s="74"/>
      <c r="BF193" s="74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105">
        <v>-66.45</v>
      </c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5">
        <f t="shared" si="12"/>
        <v>0</v>
      </c>
    </row>
    <row r="194" spans="1:82" ht="15" customHeight="1">
      <c r="A194" s="48" t="s">
        <v>23</v>
      </c>
      <c r="B194" s="103">
        <v>40498</v>
      </c>
      <c r="C194" s="104" t="s">
        <v>595</v>
      </c>
      <c r="D194" s="135"/>
      <c r="E194" s="105">
        <v>25</v>
      </c>
      <c r="F194" s="73"/>
      <c r="G194" s="73"/>
      <c r="H194" s="73"/>
      <c r="I194" s="73"/>
      <c r="J194" s="73"/>
      <c r="K194" s="73"/>
      <c r="L194" s="73"/>
      <c r="M194" s="73"/>
      <c r="N194" s="73"/>
      <c r="O194" s="105">
        <v>25</v>
      </c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4"/>
      <c r="BD194" s="74"/>
      <c r="BE194" s="74"/>
      <c r="BF194" s="74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105">
        <v>25</v>
      </c>
      <c r="CC194" s="73"/>
      <c r="CD194" s="75">
        <f t="shared" si="12"/>
        <v>0</v>
      </c>
    </row>
    <row r="195" spans="1:82" ht="15" customHeight="1">
      <c r="A195" s="43" t="s">
        <v>24</v>
      </c>
      <c r="B195" s="103">
        <v>40498</v>
      </c>
      <c r="C195" s="104" t="s">
        <v>596</v>
      </c>
      <c r="D195" s="135"/>
      <c r="E195" s="105">
        <v>64.52</v>
      </c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4"/>
      <c r="BD195" s="74"/>
      <c r="BE195" s="74"/>
      <c r="BF195" s="74"/>
      <c r="BG195" s="73"/>
      <c r="BH195" s="73"/>
      <c r="BI195" s="73"/>
      <c r="BJ195" s="73"/>
      <c r="BK195" s="73"/>
      <c r="BL195" s="73"/>
      <c r="BM195" s="73"/>
      <c r="BN195" s="105">
        <v>4</v>
      </c>
      <c r="BO195" s="105">
        <v>0.68</v>
      </c>
      <c r="BP195" s="105">
        <v>0.84</v>
      </c>
      <c r="BQ195" s="73"/>
      <c r="BR195" s="73"/>
      <c r="BS195" s="73"/>
      <c r="BT195" s="73"/>
      <c r="BU195" s="73"/>
      <c r="BV195" s="73"/>
      <c r="BW195" s="73"/>
      <c r="BX195" s="105">
        <v>59</v>
      </c>
      <c r="BY195" s="73"/>
      <c r="BZ195" s="73"/>
      <c r="CA195" s="105">
        <v>64.52</v>
      </c>
      <c r="CB195" s="73"/>
      <c r="CC195" s="73"/>
      <c r="CD195" s="75">
        <f t="shared" si="12"/>
        <v>0</v>
      </c>
    </row>
    <row r="196" spans="1:82" ht="15" customHeight="1">
      <c r="A196" s="43" t="s">
        <v>24</v>
      </c>
      <c r="B196" s="103">
        <v>40498</v>
      </c>
      <c r="C196" s="45" t="s">
        <v>866</v>
      </c>
      <c r="D196" s="135" t="s">
        <v>841</v>
      </c>
      <c r="E196" s="105">
        <v>-61</v>
      </c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4"/>
      <c r="BD196" s="74"/>
      <c r="BE196" s="74"/>
      <c r="BF196" s="74"/>
      <c r="BG196" s="73"/>
      <c r="BH196" s="73"/>
      <c r="BI196" s="73"/>
      <c r="BJ196" s="73"/>
      <c r="BK196" s="73"/>
      <c r="BL196" s="73"/>
      <c r="BM196" s="73"/>
      <c r="BN196" s="75"/>
      <c r="BO196" s="73"/>
      <c r="BP196" s="73"/>
      <c r="BQ196" s="73"/>
      <c r="BR196" s="73"/>
      <c r="BS196" s="73"/>
      <c r="BT196" s="73"/>
      <c r="BU196" s="73"/>
      <c r="BV196" s="73"/>
      <c r="BW196" s="73"/>
      <c r="BX196" s="105">
        <v>-61</v>
      </c>
      <c r="BY196" s="73"/>
      <c r="BZ196" s="73"/>
      <c r="CA196" s="73"/>
      <c r="CB196" s="73"/>
      <c r="CC196" s="73"/>
      <c r="CD196" s="75">
        <f t="shared" si="12"/>
        <v>0</v>
      </c>
    </row>
    <row r="197" spans="1:82" ht="15" customHeight="1">
      <c r="A197" s="43" t="s">
        <v>24</v>
      </c>
      <c r="B197" s="103">
        <v>40498</v>
      </c>
      <c r="C197" s="104" t="s">
        <v>11</v>
      </c>
      <c r="D197" s="135" t="s">
        <v>526</v>
      </c>
      <c r="E197" s="105">
        <v>-6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4"/>
      <c r="BD197" s="74"/>
      <c r="BE197" s="74"/>
      <c r="BF197" s="74"/>
      <c r="BG197" s="73"/>
      <c r="BH197" s="73"/>
      <c r="BI197" s="73"/>
      <c r="BJ197" s="73"/>
      <c r="BK197" s="73"/>
      <c r="BL197" s="73"/>
      <c r="BM197" s="73"/>
      <c r="BN197" s="105">
        <v>-6</v>
      </c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5">
        <f t="shared" si="12"/>
        <v>0</v>
      </c>
    </row>
    <row r="198" spans="1:82" ht="15" customHeight="1">
      <c r="A198" s="43" t="s">
        <v>24</v>
      </c>
      <c r="B198" s="103">
        <v>40498</v>
      </c>
      <c r="C198" s="104" t="s">
        <v>19</v>
      </c>
      <c r="D198" s="135" t="s">
        <v>526</v>
      </c>
      <c r="E198" s="105">
        <v>-1.26</v>
      </c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4"/>
      <c r="BD198" s="74"/>
      <c r="BE198" s="74"/>
      <c r="BF198" s="74"/>
      <c r="BG198" s="73"/>
      <c r="BH198" s="73"/>
      <c r="BI198" s="73"/>
      <c r="BJ198" s="73"/>
      <c r="BK198" s="73"/>
      <c r="BL198" s="73"/>
      <c r="BM198" s="73"/>
      <c r="BN198" s="73"/>
      <c r="BO198" s="73"/>
      <c r="BP198" s="105">
        <v>-1.26</v>
      </c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5">
        <f t="shared" si="12"/>
        <v>0</v>
      </c>
    </row>
    <row r="199" spans="1:82" ht="15" customHeight="1">
      <c r="A199" s="43" t="s">
        <v>24</v>
      </c>
      <c r="B199" s="103">
        <v>40498</v>
      </c>
      <c r="C199" s="104" t="s">
        <v>184</v>
      </c>
      <c r="D199" s="135" t="s">
        <v>526</v>
      </c>
      <c r="E199" s="105">
        <v>-1.02</v>
      </c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4"/>
      <c r="BD199" s="74"/>
      <c r="BE199" s="74"/>
      <c r="BF199" s="74"/>
      <c r="BG199" s="73"/>
      <c r="BH199" s="73"/>
      <c r="BI199" s="73"/>
      <c r="BJ199" s="73"/>
      <c r="BK199" s="73"/>
      <c r="BL199" s="73"/>
      <c r="BM199" s="73"/>
      <c r="BN199" s="73"/>
      <c r="BO199" s="105">
        <v>-1.02</v>
      </c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5">
        <f t="shared" si="12"/>
        <v>0</v>
      </c>
    </row>
    <row r="200" spans="1:82" ht="15" customHeight="1">
      <c r="A200" s="43" t="s">
        <v>24</v>
      </c>
      <c r="B200" s="103">
        <v>40499</v>
      </c>
      <c r="C200" s="104" t="s">
        <v>13</v>
      </c>
      <c r="D200" s="106" t="s">
        <v>597</v>
      </c>
      <c r="E200" s="105">
        <v>-43.3</v>
      </c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7"/>
      <c r="AV200" s="77"/>
      <c r="AW200" s="75"/>
      <c r="AX200" s="73"/>
      <c r="AY200" s="73"/>
      <c r="AZ200" s="73"/>
      <c r="BA200" s="75"/>
      <c r="BB200" s="73"/>
      <c r="BC200" s="74"/>
      <c r="BD200" s="74"/>
      <c r="BE200" s="74"/>
      <c r="BF200" s="74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105">
        <v>-43.3</v>
      </c>
      <c r="BV200" s="73"/>
      <c r="BW200" s="73"/>
      <c r="BX200" s="73"/>
      <c r="BY200" s="73"/>
      <c r="BZ200" s="73"/>
      <c r="CA200" s="73"/>
      <c r="CB200" s="73"/>
      <c r="CC200" s="73"/>
      <c r="CD200" s="75">
        <f t="shared" si="12"/>
        <v>0</v>
      </c>
    </row>
    <row r="201" spans="1:82" ht="15" customHeight="1">
      <c r="A201" s="43" t="s">
        <v>24</v>
      </c>
      <c r="B201" s="103">
        <v>40500</v>
      </c>
      <c r="C201" s="45" t="s">
        <v>866</v>
      </c>
      <c r="D201" s="135" t="s">
        <v>841</v>
      </c>
      <c r="E201" s="105">
        <v>-28</v>
      </c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4"/>
      <c r="BD201" s="74"/>
      <c r="BE201" s="74"/>
      <c r="BF201" s="74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105">
        <v>-28</v>
      </c>
      <c r="BY201" s="73"/>
      <c r="BZ201" s="73"/>
      <c r="CA201" s="73"/>
      <c r="CB201" s="73"/>
      <c r="CC201" s="73"/>
      <c r="CD201" s="75">
        <f t="shared" si="12"/>
        <v>0</v>
      </c>
    </row>
    <row r="202" spans="1:82" ht="15" customHeight="1">
      <c r="A202" s="43" t="s">
        <v>24</v>
      </c>
      <c r="B202" s="103">
        <v>40500</v>
      </c>
      <c r="C202" s="104" t="s">
        <v>11</v>
      </c>
      <c r="D202" s="135" t="s">
        <v>526</v>
      </c>
      <c r="E202" s="105">
        <v>-2</v>
      </c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4"/>
      <c r="BD202" s="74"/>
      <c r="BE202" s="74"/>
      <c r="BF202" s="74"/>
      <c r="BG202" s="73"/>
      <c r="BH202" s="73"/>
      <c r="BI202" s="73"/>
      <c r="BJ202" s="73"/>
      <c r="BK202" s="73"/>
      <c r="BL202" s="73"/>
      <c r="BM202" s="73"/>
      <c r="BN202" s="105">
        <v>-2</v>
      </c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5">
        <f t="shared" si="12"/>
        <v>0</v>
      </c>
    </row>
    <row r="203" spans="1:82" ht="15" customHeight="1">
      <c r="A203" s="43" t="s">
        <v>24</v>
      </c>
      <c r="B203" s="103">
        <v>40500</v>
      </c>
      <c r="C203" s="104" t="s">
        <v>19</v>
      </c>
      <c r="D203" s="135" t="s">
        <v>526</v>
      </c>
      <c r="E203" s="105">
        <v>-0.42</v>
      </c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4"/>
      <c r="BD203" s="74"/>
      <c r="BE203" s="74"/>
      <c r="BF203" s="74"/>
      <c r="BG203" s="73"/>
      <c r="BH203" s="73"/>
      <c r="BI203" s="73"/>
      <c r="BJ203" s="73"/>
      <c r="BK203" s="73"/>
      <c r="BL203" s="73"/>
      <c r="BM203" s="73"/>
      <c r="BN203" s="73"/>
      <c r="BO203" s="73"/>
      <c r="BP203" s="105">
        <v>-0.42</v>
      </c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5">
        <f t="shared" si="12"/>
        <v>0</v>
      </c>
    </row>
    <row r="204" spans="1:82" ht="15" customHeight="1">
      <c r="A204" s="43" t="s">
        <v>24</v>
      </c>
      <c r="B204" s="103">
        <v>40500</v>
      </c>
      <c r="C204" s="104" t="s">
        <v>184</v>
      </c>
      <c r="D204" s="135" t="s">
        <v>526</v>
      </c>
      <c r="E204" s="105">
        <v>-0.34</v>
      </c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4"/>
      <c r="BD204" s="74"/>
      <c r="BE204" s="74"/>
      <c r="BF204" s="74"/>
      <c r="BG204" s="73"/>
      <c r="BH204" s="73"/>
      <c r="BI204" s="73"/>
      <c r="BJ204" s="73"/>
      <c r="BK204" s="73"/>
      <c r="BL204" s="73"/>
      <c r="BM204" s="73"/>
      <c r="BN204" s="73"/>
      <c r="BO204" s="105">
        <v>-0.34</v>
      </c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5">
        <f t="shared" si="12"/>
        <v>0</v>
      </c>
    </row>
    <row r="205" spans="1:82" ht="15" customHeight="1">
      <c r="A205" s="43" t="s">
        <v>24</v>
      </c>
      <c r="B205" s="103">
        <v>40500</v>
      </c>
      <c r="C205" s="144" t="s">
        <v>598</v>
      </c>
      <c r="D205" s="135"/>
      <c r="E205" s="105">
        <v>28</v>
      </c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4"/>
      <c r="BD205" s="74"/>
      <c r="BE205" s="74"/>
      <c r="BF205" s="74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105">
        <v>28</v>
      </c>
      <c r="BY205" s="73"/>
      <c r="BZ205" s="73"/>
      <c r="CA205" s="73"/>
      <c r="CB205" s="73"/>
      <c r="CC205" s="73"/>
      <c r="CD205" s="75">
        <f t="shared" si="12"/>
        <v>0</v>
      </c>
    </row>
    <row r="206" spans="1:82" ht="15" customHeight="1">
      <c r="A206" s="43" t="s">
        <v>24</v>
      </c>
      <c r="B206" s="103">
        <v>40501</v>
      </c>
      <c r="C206" s="104" t="s">
        <v>599</v>
      </c>
      <c r="D206" s="135"/>
      <c r="E206" s="105">
        <v>41.52</v>
      </c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4"/>
      <c r="BD206" s="74"/>
      <c r="BE206" s="74"/>
      <c r="BF206" s="74"/>
      <c r="BG206" s="73"/>
      <c r="BH206" s="73"/>
      <c r="BI206" s="73"/>
      <c r="BJ206" s="73"/>
      <c r="BK206" s="73"/>
      <c r="BL206" s="73"/>
      <c r="BM206" s="73"/>
      <c r="BN206" s="105">
        <v>4</v>
      </c>
      <c r="BO206" s="105">
        <v>0.68</v>
      </c>
      <c r="BP206" s="105">
        <v>0.84</v>
      </c>
      <c r="BQ206" s="73"/>
      <c r="BR206" s="73"/>
      <c r="BS206" s="73"/>
      <c r="BT206" s="73"/>
      <c r="BU206" s="73"/>
      <c r="BV206" s="73"/>
      <c r="BW206" s="73"/>
      <c r="BX206" s="105">
        <v>36</v>
      </c>
      <c r="BY206" s="73"/>
      <c r="BZ206" s="73"/>
      <c r="CA206" s="105">
        <v>41.52</v>
      </c>
      <c r="CB206" s="73"/>
      <c r="CC206" s="73"/>
      <c r="CD206" s="75">
        <f t="shared" si="12"/>
        <v>0</v>
      </c>
    </row>
    <row r="207" spans="1:82" ht="15" customHeight="1">
      <c r="A207" s="48" t="s">
        <v>23</v>
      </c>
      <c r="B207" s="103">
        <v>40504</v>
      </c>
      <c r="C207" s="104" t="s">
        <v>73</v>
      </c>
      <c r="D207" s="135"/>
      <c r="E207" s="105">
        <v>57.76</v>
      </c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4"/>
      <c r="BD207" s="74"/>
      <c r="BE207" s="74"/>
      <c r="BF207" s="74"/>
      <c r="BG207" s="73"/>
      <c r="BH207" s="73"/>
      <c r="BI207" s="73"/>
      <c r="BJ207" s="73"/>
      <c r="BK207" s="73"/>
      <c r="BL207" s="73"/>
      <c r="BM207" s="73"/>
      <c r="BN207" s="105">
        <v>2</v>
      </c>
      <c r="BO207" s="105">
        <v>0.34</v>
      </c>
      <c r="BP207" s="105">
        <v>0.42</v>
      </c>
      <c r="BQ207" s="73"/>
      <c r="BR207" s="73"/>
      <c r="BS207" s="73"/>
      <c r="BT207" s="73"/>
      <c r="BU207" s="73"/>
      <c r="BV207" s="73"/>
      <c r="BW207" s="73"/>
      <c r="BX207" s="105">
        <v>55</v>
      </c>
      <c r="BY207" s="73"/>
      <c r="BZ207" s="73"/>
      <c r="CA207" s="75"/>
      <c r="CB207" s="105">
        <v>57.76</v>
      </c>
      <c r="CC207" s="73"/>
      <c r="CD207" s="75">
        <f t="shared" si="12"/>
        <v>0</v>
      </c>
    </row>
    <row r="208" spans="1:82" ht="15" customHeight="1">
      <c r="A208" s="43" t="s">
        <v>24</v>
      </c>
      <c r="B208" s="103">
        <v>40504</v>
      </c>
      <c r="C208" s="104" t="s">
        <v>600</v>
      </c>
      <c r="D208" s="135"/>
      <c r="E208" s="105">
        <v>27.76</v>
      </c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4"/>
      <c r="BD208" s="74"/>
      <c r="BE208" s="74"/>
      <c r="BF208" s="74"/>
      <c r="BG208" s="73"/>
      <c r="BH208" s="73"/>
      <c r="BI208" s="73"/>
      <c r="BJ208" s="73"/>
      <c r="BK208" s="73"/>
      <c r="BL208" s="73"/>
      <c r="BM208" s="73"/>
      <c r="BN208" s="105">
        <v>2</v>
      </c>
      <c r="BO208" s="105">
        <v>0.34</v>
      </c>
      <c r="BP208" s="105">
        <v>0.42</v>
      </c>
      <c r="BQ208" s="73"/>
      <c r="BR208" s="73"/>
      <c r="BS208" s="73"/>
      <c r="BT208" s="73"/>
      <c r="BU208" s="73"/>
      <c r="BV208" s="73"/>
      <c r="BW208" s="73"/>
      <c r="BX208" s="105">
        <v>25</v>
      </c>
      <c r="BY208" s="73"/>
      <c r="BZ208" s="73"/>
      <c r="CA208" s="105">
        <v>27.76</v>
      </c>
      <c r="CB208" s="73"/>
      <c r="CC208" s="73"/>
      <c r="CD208" s="75">
        <f t="shared" si="12"/>
        <v>0</v>
      </c>
    </row>
    <row r="209" spans="1:82" ht="15" customHeight="1">
      <c r="A209" s="48" t="s">
        <v>23</v>
      </c>
      <c r="B209" s="103">
        <v>40507</v>
      </c>
      <c r="C209" s="104" t="s">
        <v>350</v>
      </c>
      <c r="D209" s="106" t="s">
        <v>601</v>
      </c>
      <c r="E209" s="105">
        <v>-23.04</v>
      </c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105">
        <v>-23.04</v>
      </c>
      <c r="AW209" s="73"/>
      <c r="AX209" s="73"/>
      <c r="AY209" s="77"/>
      <c r="AZ209" s="75"/>
      <c r="BA209" s="73"/>
      <c r="BB209" s="73"/>
      <c r="BC209" s="74"/>
      <c r="BD209" s="74"/>
      <c r="BE209" s="74"/>
      <c r="BF209" s="74"/>
      <c r="BG209" s="73"/>
      <c r="BH209" s="73"/>
      <c r="BI209" s="73"/>
      <c r="BJ209" s="73"/>
      <c r="BK209" s="73"/>
      <c r="BL209" s="73"/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105">
        <v>-23.04</v>
      </c>
      <c r="CC209" s="73"/>
      <c r="CD209" s="75">
        <f t="shared" si="12"/>
        <v>0</v>
      </c>
    </row>
    <row r="210" spans="1:82" ht="15" customHeight="1">
      <c r="A210" s="43" t="s">
        <v>24</v>
      </c>
      <c r="B210" s="103">
        <v>40507</v>
      </c>
      <c r="C210" s="104" t="s">
        <v>602</v>
      </c>
      <c r="D210" s="135"/>
      <c r="E210" s="105">
        <v>45.52</v>
      </c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4"/>
      <c r="BD210" s="74"/>
      <c r="BE210" s="74"/>
      <c r="BF210" s="74"/>
      <c r="BG210" s="73"/>
      <c r="BH210" s="73"/>
      <c r="BI210" s="73"/>
      <c r="BJ210" s="73"/>
      <c r="BK210" s="73"/>
      <c r="BL210" s="73"/>
      <c r="BM210" s="73"/>
      <c r="BN210" s="105">
        <v>4</v>
      </c>
      <c r="BO210" s="105">
        <v>0.68</v>
      </c>
      <c r="BP210" s="105">
        <v>0.84</v>
      </c>
      <c r="BQ210" s="73"/>
      <c r="BR210" s="73"/>
      <c r="BS210" s="73"/>
      <c r="BT210" s="73"/>
      <c r="BU210" s="73"/>
      <c r="BV210" s="73"/>
      <c r="BW210" s="73"/>
      <c r="BX210" s="105">
        <v>40</v>
      </c>
      <c r="BY210" s="73"/>
      <c r="BZ210" s="73"/>
      <c r="CA210" s="105">
        <v>45.52</v>
      </c>
      <c r="CB210" s="73"/>
      <c r="CC210" s="73"/>
      <c r="CD210" s="75">
        <f t="shared" si="12"/>
        <v>0</v>
      </c>
    </row>
    <row r="211" spans="1:82" ht="15" customHeight="1">
      <c r="A211" s="43" t="s">
        <v>24</v>
      </c>
      <c r="B211" s="103">
        <v>40507</v>
      </c>
      <c r="C211" s="104" t="s">
        <v>73</v>
      </c>
      <c r="D211" s="135"/>
      <c r="E211" s="105">
        <v>57.76</v>
      </c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4"/>
      <c r="BD211" s="74"/>
      <c r="BE211" s="74"/>
      <c r="BF211" s="74"/>
      <c r="BG211" s="73"/>
      <c r="BH211" s="73"/>
      <c r="BI211" s="73"/>
      <c r="BJ211" s="73"/>
      <c r="BK211" s="73"/>
      <c r="BL211" s="73"/>
      <c r="BM211" s="73"/>
      <c r="BN211" s="105">
        <v>2</v>
      </c>
      <c r="BO211" s="105">
        <v>0.34</v>
      </c>
      <c r="BP211" s="105">
        <v>0.42</v>
      </c>
      <c r="BQ211" s="73"/>
      <c r="BR211" s="73"/>
      <c r="BS211" s="73"/>
      <c r="BT211" s="73"/>
      <c r="BU211" s="73"/>
      <c r="BV211" s="73"/>
      <c r="BW211" s="73"/>
      <c r="BX211" s="105">
        <v>55</v>
      </c>
      <c r="BY211" s="73"/>
      <c r="BZ211" s="73"/>
      <c r="CA211" s="105">
        <v>57.76</v>
      </c>
      <c r="CB211" s="73"/>
      <c r="CC211" s="73"/>
      <c r="CD211" s="75">
        <f t="shared" si="12"/>
        <v>0</v>
      </c>
    </row>
    <row r="212" spans="1:82" ht="15" customHeight="1">
      <c r="A212" s="43" t="s">
        <v>24</v>
      </c>
      <c r="B212" s="103">
        <v>40508</v>
      </c>
      <c r="C212" s="104" t="s">
        <v>38</v>
      </c>
      <c r="D212" s="106" t="s">
        <v>603</v>
      </c>
      <c r="E212" s="105">
        <v>-624.04</v>
      </c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105">
        <v>-624.04</v>
      </c>
      <c r="AH212" s="73"/>
      <c r="AI212" s="73"/>
      <c r="AJ212" s="73"/>
      <c r="AK212" s="73"/>
      <c r="AL212" s="73"/>
      <c r="AM212" s="74"/>
      <c r="AN212" s="73"/>
      <c r="AO212" s="74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4"/>
      <c r="BD212" s="74"/>
      <c r="BE212" s="74"/>
      <c r="BF212" s="74"/>
      <c r="BG212" s="73"/>
      <c r="BH212" s="73"/>
      <c r="BI212" s="73"/>
      <c r="BJ212" s="73"/>
      <c r="BK212" s="73"/>
      <c r="BL212" s="73"/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5">
        <f t="shared" si="12"/>
        <v>0</v>
      </c>
    </row>
    <row r="213" spans="1:82" ht="15" customHeight="1">
      <c r="A213" s="43" t="s">
        <v>24</v>
      </c>
      <c r="B213" s="103">
        <v>40508</v>
      </c>
      <c r="C213" s="104" t="s">
        <v>39</v>
      </c>
      <c r="D213" s="106" t="s">
        <v>603</v>
      </c>
      <c r="E213" s="105">
        <v>-936.4</v>
      </c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105">
        <v>-468.2</v>
      </c>
      <c r="AN213" s="73"/>
      <c r="AO213" s="105">
        <v>-468.2</v>
      </c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4"/>
      <c r="BD213" s="74"/>
      <c r="BE213" s="74"/>
      <c r="BF213" s="74"/>
      <c r="BG213" s="73"/>
      <c r="BH213" s="73"/>
      <c r="BI213" s="73"/>
      <c r="BJ213" s="73"/>
      <c r="BK213" s="73"/>
      <c r="BL213" s="73"/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5">
        <f t="shared" si="12"/>
        <v>0</v>
      </c>
    </row>
    <row r="214" spans="1:82" ht="15" customHeight="1">
      <c r="A214" s="43" t="s">
        <v>24</v>
      </c>
      <c r="B214" s="103">
        <v>40508</v>
      </c>
      <c r="C214" s="104" t="s">
        <v>41</v>
      </c>
      <c r="D214" s="106" t="s">
        <v>603</v>
      </c>
      <c r="E214" s="105">
        <v>-611.88</v>
      </c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105">
        <v>-152.97</v>
      </c>
      <c r="AN214" s="73"/>
      <c r="AO214" s="105">
        <v>-458.91</v>
      </c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4"/>
      <c r="BD214" s="74"/>
      <c r="BE214" s="74"/>
      <c r="BF214" s="74"/>
      <c r="BG214" s="73"/>
      <c r="BH214" s="73"/>
      <c r="BI214" s="73"/>
      <c r="BJ214" s="73"/>
      <c r="BK214" s="73"/>
      <c r="BL214" s="73"/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5">
        <f t="shared" si="12"/>
        <v>0</v>
      </c>
    </row>
    <row r="215" spans="1:82" ht="15" customHeight="1">
      <c r="A215" s="43" t="s">
        <v>24</v>
      </c>
      <c r="B215" s="103">
        <v>40508</v>
      </c>
      <c r="C215" s="104" t="s">
        <v>210</v>
      </c>
      <c r="D215" s="106" t="s">
        <v>603</v>
      </c>
      <c r="E215" s="105">
        <v>-240</v>
      </c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105">
        <v>-240</v>
      </c>
      <c r="AH215" s="73"/>
      <c r="AI215" s="75"/>
      <c r="AJ215" s="75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4"/>
      <c r="BD215" s="74"/>
      <c r="BE215" s="74"/>
      <c r="BF215" s="74"/>
      <c r="BG215" s="73"/>
      <c r="BH215" s="73"/>
      <c r="BI215" s="73"/>
      <c r="BJ215" s="73"/>
      <c r="BK215" s="73"/>
      <c r="BL215" s="73"/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5">
        <f t="shared" si="12"/>
        <v>0</v>
      </c>
    </row>
    <row r="216" spans="1:82" ht="15" customHeight="1">
      <c r="A216" s="43" t="s">
        <v>24</v>
      </c>
      <c r="B216" s="103">
        <v>40508</v>
      </c>
      <c r="C216" s="104" t="s">
        <v>198</v>
      </c>
      <c r="D216" s="106" t="s">
        <v>603</v>
      </c>
      <c r="E216" s="105">
        <v>-80</v>
      </c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105">
        <v>-80</v>
      </c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4"/>
      <c r="BD216" s="74"/>
      <c r="BE216" s="74"/>
      <c r="BF216" s="74"/>
      <c r="BG216" s="73"/>
      <c r="BH216" s="73"/>
      <c r="BI216" s="73"/>
      <c r="BJ216" s="73"/>
      <c r="BK216" s="73"/>
      <c r="BL216" s="73"/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5">
        <f t="shared" si="12"/>
        <v>0</v>
      </c>
    </row>
    <row r="217" spans="1:82" ht="15" customHeight="1">
      <c r="A217" s="43" t="s">
        <v>24</v>
      </c>
      <c r="B217" s="103">
        <v>40508</v>
      </c>
      <c r="C217" s="104" t="s">
        <v>180</v>
      </c>
      <c r="D217" s="135" t="s">
        <v>526</v>
      </c>
      <c r="E217" s="105">
        <v>-1</v>
      </c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4"/>
      <c r="BD217" s="74"/>
      <c r="BE217" s="74"/>
      <c r="BF217" s="74"/>
      <c r="BG217" s="73"/>
      <c r="BH217" s="73"/>
      <c r="BI217" s="73"/>
      <c r="BJ217" s="73"/>
      <c r="BK217" s="73"/>
      <c r="BL217" s="73"/>
      <c r="BM217" s="105">
        <v>-1</v>
      </c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5">
        <f t="shared" si="12"/>
        <v>0</v>
      </c>
    </row>
    <row r="218" spans="1:82" ht="15" customHeight="1">
      <c r="A218" s="43" t="s">
        <v>24</v>
      </c>
      <c r="B218" s="103">
        <v>40508</v>
      </c>
      <c r="C218" s="140" t="s">
        <v>604</v>
      </c>
      <c r="D218" s="135" t="s">
        <v>526</v>
      </c>
      <c r="E218" s="105">
        <v>1</v>
      </c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4"/>
      <c r="BD218" s="74"/>
      <c r="BE218" s="74"/>
      <c r="BF218" s="74"/>
      <c r="BG218" s="73"/>
      <c r="BH218" s="73"/>
      <c r="BI218" s="73"/>
      <c r="BJ218" s="73"/>
      <c r="BK218" s="73"/>
      <c r="BL218" s="73"/>
      <c r="BM218" s="105">
        <v>1</v>
      </c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5">
        <f t="shared" si="12"/>
        <v>0</v>
      </c>
    </row>
    <row r="219" spans="1:82" ht="15" customHeight="1">
      <c r="A219" s="43" t="s">
        <v>24</v>
      </c>
      <c r="B219" s="103">
        <v>40508</v>
      </c>
      <c r="C219" s="104" t="s">
        <v>199</v>
      </c>
      <c r="D219" s="106" t="s">
        <v>603</v>
      </c>
      <c r="E219" s="105">
        <v>-80</v>
      </c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105">
        <v>-80</v>
      </c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4"/>
      <c r="BD219" s="74"/>
      <c r="BE219" s="74"/>
      <c r="BF219" s="74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5">
        <f t="shared" si="12"/>
        <v>0</v>
      </c>
    </row>
    <row r="220" spans="1:82" ht="15" customHeight="1">
      <c r="A220" s="43" t="s">
        <v>24</v>
      </c>
      <c r="B220" s="103">
        <v>40508</v>
      </c>
      <c r="C220" s="104" t="s">
        <v>42</v>
      </c>
      <c r="D220" s="106" t="s">
        <v>603</v>
      </c>
      <c r="E220" s="105">
        <v>-80</v>
      </c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105">
        <v>-80</v>
      </c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4"/>
      <c r="BD220" s="74"/>
      <c r="BE220" s="74"/>
      <c r="BF220" s="74"/>
      <c r="BG220" s="73"/>
      <c r="BH220" s="73"/>
      <c r="BI220" s="73"/>
      <c r="BJ220" s="73"/>
      <c r="BK220" s="73"/>
      <c r="BL220" s="73"/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5">
        <f t="shared" si="12"/>
        <v>0</v>
      </c>
    </row>
    <row r="221" spans="1:82" ht="15" customHeight="1">
      <c r="A221" s="43" t="s">
        <v>24</v>
      </c>
      <c r="B221" s="103">
        <v>40508</v>
      </c>
      <c r="C221" s="104" t="s">
        <v>180</v>
      </c>
      <c r="D221" s="135" t="s">
        <v>526</v>
      </c>
      <c r="E221" s="105">
        <v>-1</v>
      </c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4"/>
      <c r="BD221" s="74"/>
      <c r="BE221" s="74"/>
      <c r="BF221" s="74"/>
      <c r="BG221" s="73"/>
      <c r="BH221" s="73"/>
      <c r="BI221" s="73"/>
      <c r="BJ221" s="73"/>
      <c r="BK221" s="73"/>
      <c r="BL221" s="73"/>
      <c r="BM221" s="105">
        <v>-1</v>
      </c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5">
        <f t="shared" si="12"/>
        <v>0</v>
      </c>
    </row>
    <row r="222" spans="1:82" ht="15" customHeight="1">
      <c r="A222" s="43" t="s">
        <v>24</v>
      </c>
      <c r="B222" s="103">
        <v>40508</v>
      </c>
      <c r="C222" s="140" t="s">
        <v>605</v>
      </c>
      <c r="D222" s="135" t="s">
        <v>526</v>
      </c>
      <c r="E222" s="105">
        <v>1</v>
      </c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4"/>
      <c r="BD222" s="74"/>
      <c r="BE222" s="74"/>
      <c r="BF222" s="74"/>
      <c r="BG222" s="73"/>
      <c r="BH222" s="73"/>
      <c r="BI222" s="73"/>
      <c r="BJ222" s="73"/>
      <c r="BK222" s="73"/>
      <c r="BL222" s="73"/>
      <c r="BM222" s="105">
        <v>1</v>
      </c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5">
        <f t="shared" si="12"/>
        <v>0</v>
      </c>
    </row>
    <row r="223" spans="1:82" ht="15" customHeight="1">
      <c r="A223" s="43" t="s">
        <v>24</v>
      </c>
      <c r="B223" s="103">
        <v>40508</v>
      </c>
      <c r="C223" s="104" t="s">
        <v>40</v>
      </c>
      <c r="D223" s="106" t="s">
        <v>606</v>
      </c>
      <c r="E223" s="105">
        <v>-80</v>
      </c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105">
        <v>-80</v>
      </c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4"/>
      <c r="BD223" s="74"/>
      <c r="BE223" s="74"/>
      <c r="BF223" s="74"/>
      <c r="BG223" s="73"/>
      <c r="BH223" s="73"/>
      <c r="BI223" s="73"/>
      <c r="BJ223" s="73"/>
      <c r="BK223" s="73"/>
      <c r="BL223" s="77"/>
      <c r="BM223" s="75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5">
        <f t="shared" ref="CD223:CD239" si="13">E223-SUM(F223:BX223)</f>
        <v>0</v>
      </c>
    </row>
    <row r="224" spans="1:82" ht="15" customHeight="1">
      <c r="A224" s="43" t="s">
        <v>24</v>
      </c>
      <c r="B224" s="103">
        <v>40508</v>
      </c>
      <c r="C224" s="104" t="s">
        <v>180</v>
      </c>
      <c r="D224" s="135" t="s">
        <v>526</v>
      </c>
      <c r="E224" s="105">
        <v>-1</v>
      </c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4"/>
      <c r="BD224" s="74"/>
      <c r="BE224" s="74"/>
      <c r="BF224" s="74"/>
      <c r="BG224" s="73"/>
      <c r="BH224" s="73"/>
      <c r="BI224" s="73"/>
      <c r="BJ224" s="73"/>
      <c r="BK224" s="73"/>
      <c r="BL224" s="73"/>
      <c r="BM224" s="105">
        <v>-1</v>
      </c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5">
        <f t="shared" si="13"/>
        <v>0</v>
      </c>
    </row>
    <row r="225" spans="1:82" ht="15" customHeight="1">
      <c r="A225" s="43" t="s">
        <v>24</v>
      </c>
      <c r="B225" s="103">
        <v>40508</v>
      </c>
      <c r="C225" s="140" t="s">
        <v>607</v>
      </c>
      <c r="D225" s="135" t="s">
        <v>526</v>
      </c>
      <c r="E225" s="105">
        <v>1</v>
      </c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4"/>
      <c r="BD225" s="74"/>
      <c r="BE225" s="74"/>
      <c r="BF225" s="74"/>
      <c r="BG225" s="73"/>
      <c r="BH225" s="73"/>
      <c r="BI225" s="73"/>
      <c r="BJ225" s="73"/>
      <c r="BK225" s="73"/>
      <c r="BL225" s="73"/>
      <c r="BM225" s="105">
        <v>1</v>
      </c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5">
        <f t="shared" si="13"/>
        <v>0</v>
      </c>
    </row>
    <row r="226" spans="1:82" ht="15" customHeight="1">
      <c r="A226" s="43" t="s">
        <v>24</v>
      </c>
      <c r="B226" s="103">
        <v>40511</v>
      </c>
      <c r="C226" s="104" t="s">
        <v>591</v>
      </c>
      <c r="D226" s="135"/>
      <c r="E226" s="105">
        <v>20.76</v>
      </c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4"/>
      <c r="BD226" s="74"/>
      <c r="BE226" s="74"/>
      <c r="BF226" s="74"/>
      <c r="BG226" s="73"/>
      <c r="BH226" s="73"/>
      <c r="BI226" s="73"/>
      <c r="BJ226" s="73"/>
      <c r="BK226" s="73"/>
      <c r="BL226" s="73"/>
      <c r="BM226" s="73"/>
      <c r="BN226" s="105">
        <v>2</v>
      </c>
      <c r="BO226" s="105">
        <v>0.34</v>
      </c>
      <c r="BP226" s="105">
        <v>0.42</v>
      </c>
      <c r="BQ226" s="73"/>
      <c r="BR226" s="73"/>
      <c r="BS226" s="73"/>
      <c r="BT226" s="73"/>
      <c r="BU226" s="73"/>
      <c r="BV226" s="73"/>
      <c r="BW226" s="73"/>
      <c r="BX226" s="105">
        <v>18</v>
      </c>
      <c r="BY226" s="73"/>
      <c r="BZ226" s="73"/>
      <c r="CA226" s="105">
        <v>20.76</v>
      </c>
      <c r="CB226" s="73"/>
      <c r="CC226" s="73"/>
      <c r="CD226" s="75">
        <f t="shared" si="13"/>
        <v>0</v>
      </c>
    </row>
    <row r="227" spans="1:82" ht="15" customHeight="1">
      <c r="A227" s="128" t="s">
        <v>314</v>
      </c>
      <c r="B227" s="103">
        <v>40512</v>
      </c>
      <c r="C227" s="104" t="s">
        <v>608</v>
      </c>
      <c r="D227" s="135"/>
      <c r="E227" s="105">
        <v>12.5</v>
      </c>
      <c r="F227" s="73"/>
      <c r="G227" s="73"/>
      <c r="H227" s="73"/>
      <c r="I227" s="73"/>
      <c r="J227" s="73"/>
      <c r="K227" s="73"/>
      <c r="L227" s="73"/>
      <c r="M227" s="73"/>
      <c r="N227" s="73"/>
      <c r="O227" s="105">
        <v>12.5</v>
      </c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4"/>
      <c r="BD227" s="74"/>
      <c r="BE227" s="74"/>
      <c r="BF227" s="74"/>
      <c r="BG227" s="73"/>
      <c r="BH227" s="73"/>
      <c r="BI227" s="73"/>
      <c r="BJ227" s="73"/>
      <c r="BK227" s="73"/>
      <c r="BL227" s="73"/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105">
        <v>12.5</v>
      </c>
      <c r="CD227" s="75">
        <f t="shared" si="13"/>
        <v>0</v>
      </c>
    </row>
    <row r="228" spans="1:82" ht="15" customHeight="1">
      <c r="A228" s="128" t="s">
        <v>314</v>
      </c>
      <c r="B228" s="103">
        <v>40512</v>
      </c>
      <c r="C228" s="104" t="s">
        <v>481</v>
      </c>
      <c r="D228" s="135"/>
      <c r="E228" s="105">
        <v>124</v>
      </c>
      <c r="F228" s="73"/>
      <c r="G228" s="73"/>
      <c r="H228" s="73"/>
      <c r="I228" s="73"/>
      <c r="J228" s="73"/>
      <c r="K228" s="73"/>
      <c r="L228" s="73"/>
      <c r="M228" s="73"/>
      <c r="N228" s="73"/>
      <c r="O228" s="105">
        <v>124</v>
      </c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4"/>
      <c r="BD228" s="74"/>
      <c r="BE228" s="74"/>
      <c r="BF228" s="74"/>
      <c r="BG228" s="73"/>
      <c r="BH228" s="73"/>
      <c r="BI228" s="73"/>
      <c r="BJ228" s="73"/>
      <c r="BK228" s="73"/>
      <c r="BL228" s="73"/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105">
        <v>124</v>
      </c>
      <c r="CD228" s="75">
        <f t="shared" si="13"/>
        <v>0</v>
      </c>
    </row>
    <row r="229" spans="1:82" ht="15" customHeight="1">
      <c r="A229" s="128" t="s">
        <v>314</v>
      </c>
      <c r="B229" s="103">
        <v>40512</v>
      </c>
      <c r="C229" s="104" t="s">
        <v>482</v>
      </c>
      <c r="D229" s="135"/>
      <c r="E229" s="105">
        <v>60</v>
      </c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105">
        <v>60</v>
      </c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4"/>
      <c r="BD229" s="74"/>
      <c r="BE229" s="74"/>
      <c r="BF229" s="74"/>
      <c r="BG229" s="73"/>
      <c r="BH229" s="73"/>
      <c r="BI229" s="73"/>
      <c r="BJ229" s="73"/>
      <c r="BK229" s="73"/>
      <c r="BL229" s="73"/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105">
        <v>60</v>
      </c>
      <c r="CD229" s="75">
        <f t="shared" si="13"/>
        <v>0</v>
      </c>
    </row>
    <row r="230" spans="1:82" ht="15" customHeight="1">
      <c r="A230" s="128" t="s">
        <v>314</v>
      </c>
      <c r="B230" s="103">
        <v>40512</v>
      </c>
      <c r="C230" s="104" t="s">
        <v>609</v>
      </c>
      <c r="D230" s="135"/>
      <c r="E230" s="105">
        <v>12</v>
      </c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105">
        <v>12</v>
      </c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4"/>
      <c r="BD230" s="74"/>
      <c r="BE230" s="74"/>
      <c r="BF230" s="74"/>
      <c r="BG230" s="73"/>
      <c r="BH230" s="73"/>
      <c r="BI230" s="73"/>
      <c r="BJ230" s="73"/>
      <c r="BK230" s="73"/>
      <c r="BL230" s="73"/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105">
        <v>12</v>
      </c>
      <c r="CD230" s="75">
        <f t="shared" si="13"/>
        <v>0</v>
      </c>
    </row>
    <row r="231" spans="1:82" ht="15" customHeight="1">
      <c r="A231" s="128" t="s">
        <v>314</v>
      </c>
      <c r="B231" s="103">
        <v>40512</v>
      </c>
      <c r="C231" s="104" t="s">
        <v>610</v>
      </c>
      <c r="D231" s="135"/>
      <c r="E231" s="105">
        <v>9</v>
      </c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105">
        <v>9</v>
      </c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4"/>
      <c r="BD231" s="74"/>
      <c r="BE231" s="74"/>
      <c r="BF231" s="74"/>
      <c r="BG231" s="73"/>
      <c r="BH231" s="73"/>
      <c r="BI231" s="73"/>
      <c r="BJ231" s="73"/>
      <c r="BK231" s="73"/>
      <c r="BL231" s="73"/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105">
        <v>9</v>
      </c>
      <c r="CD231" s="75">
        <f t="shared" si="13"/>
        <v>0</v>
      </c>
    </row>
    <row r="232" spans="1:82" ht="15" customHeight="1">
      <c r="A232" s="43" t="s">
        <v>24</v>
      </c>
      <c r="B232" s="103">
        <v>40512</v>
      </c>
      <c r="C232" s="104" t="s">
        <v>197</v>
      </c>
      <c r="D232" s="106" t="s">
        <v>611</v>
      </c>
      <c r="E232" s="105">
        <v>-123.66</v>
      </c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4"/>
      <c r="BD232" s="74"/>
      <c r="BE232" s="74"/>
      <c r="BF232" s="74"/>
      <c r="BG232" s="73"/>
      <c r="BH232" s="73"/>
      <c r="BI232" s="105">
        <v>-123.66</v>
      </c>
      <c r="BJ232" s="73"/>
      <c r="BK232" s="73"/>
      <c r="BL232" s="73"/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5">
        <f t="shared" si="13"/>
        <v>0</v>
      </c>
    </row>
    <row r="233" spans="1:82" ht="15" customHeight="1">
      <c r="A233" s="43" t="s">
        <v>24</v>
      </c>
      <c r="B233" s="103">
        <v>40512</v>
      </c>
      <c r="C233" s="104" t="s">
        <v>213</v>
      </c>
      <c r="D233" s="135"/>
      <c r="E233" s="105">
        <v>-930.75</v>
      </c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4"/>
      <c r="BD233" s="74"/>
      <c r="BE233" s="74"/>
      <c r="BF233" s="74"/>
      <c r="BG233" s="73"/>
      <c r="BH233" s="73"/>
      <c r="BI233" s="73"/>
      <c r="BJ233" s="73"/>
      <c r="BK233" s="73"/>
      <c r="BL233" s="73"/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105">
        <v>-930.75</v>
      </c>
      <c r="CB233" s="73"/>
      <c r="CC233" s="73"/>
      <c r="CD233" s="75">
        <f t="shared" si="13"/>
        <v>-930.75</v>
      </c>
    </row>
    <row r="234" spans="1:82" ht="15" customHeight="1">
      <c r="A234" s="48" t="s">
        <v>23</v>
      </c>
      <c r="B234" s="103">
        <v>40512</v>
      </c>
      <c r="C234" s="104" t="s">
        <v>612</v>
      </c>
      <c r="D234" s="135"/>
      <c r="E234" s="105">
        <v>930.75</v>
      </c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4"/>
      <c r="BD234" s="74"/>
      <c r="BE234" s="74"/>
      <c r="BF234" s="74"/>
      <c r="BG234" s="73"/>
      <c r="BH234" s="73"/>
      <c r="BI234" s="73"/>
      <c r="BJ234" s="73"/>
      <c r="BK234" s="73"/>
      <c r="BL234" s="73"/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105">
        <v>930.75</v>
      </c>
      <c r="CC234" s="73"/>
      <c r="CD234" s="75">
        <f t="shared" si="13"/>
        <v>930.75</v>
      </c>
    </row>
    <row r="235" spans="1:82" ht="15" customHeight="1">
      <c r="A235" s="48" t="s">
        <v>23</v>
      </c>
      <c r="B235" s="103">
        <v>40512</v>
      </c>
      <c r="C235" s="104" t="s">
        <v>107</v>
      </c>
      <c r="D235" s="154" t="s">
        <v>91</v>
      </c>
      <c r="E235" s="105">
        <v>-200</v>
      </c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105">
        <v>-200</v>
      </c>
      <c r="AH235" s="73"/>
      <c r="AI235" s="73"/>
      <c r="AJ235" s="73"/>
      <c r="AK235" s="73"/>
      <c r="AL235" s="73"/>
      <c r="AM235" s="75"/>
      <c r="AN235" s="75"/>
      <c r="AO235" s="75"/>
      <c r="AP235" s="75"/>
      <c r="AQ235" s="75"/>
      <c r="AR235" s="75"/>
      <c r="AS235" s="75"/>
      <c r="AT235" s="73"/>
      <c r="AU235" s="73"/>
      <c r="AV235" s="73"/>
      <c r="AW235" s="73"/>
      <c r="AX235" s="73"/>
      <c r="AY235" s="73"/>
      <c r="AZ235" s="73"/>
      <c r="BA235" s="73"/>
      <c r="BB235" s="73"/>
      <c r="BC235" s="74"/>
      <c r="BD235" s="74"/>
      <c r="BE235" s="74"/>
      <c r="BF235" s="74"/>
      <c r="BG235" s="73"/>
      <c r="BH235" s="73"/>
      <c r="BI235" s="73"/>
      <c r="BJ235" s="73"/>
      <c r="BK235" s="73"/>
      <c r="BL235" s="73"/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105">
        <v>-200</v>
      </c>
      <c r="CC235" s="73"/>
      <c r="CD235" s="75">
        <f t="shared" si="13"/>
        <v>0</v>
      </c>
    </row>
    <row r="236" spans="1:82" ht="15" customHeight="1">
      <c r="A236" s="48" t="s">
        <v>23</v>
      </c>
      <c r="B236" s="103">
        <v>40512</v>
      </c>
      <c r="C236" s="104" t="s">
        <v>144</v>
      </c>
      <c r="D236" s="154" t="s">
        <v>91</v>
      </c>
      <c r="E236" s="105">
        <v>-200</v>
      </c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105">
        <v>-200</v>
      </c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4"/>
      <c r="BD236" s="74"/>
      <c r="BE236" s="74"/>
      <c r="BF236" s="74"/>
      <c r="BG236" s="73"/>
      <c r="BH236" s="73"/>
      <c r="BI236" s="73"/>
      <c r="BJ236" s="73"/>
      <c r="BK236" s="73"/>
      <c r="BL236" s="73"/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105">
        <v>-200</v>
      </c>
      <c r="CC236" s="73"/>
      <c r="CD236" s="75">
        <f t="shared" si="13"/>
        <v>0</v>
      </c>
    </row>
    <row r="237" spans="1:82" ht="15" customHeight="1">
      <c r="A237" s="48" t="s">
        <v>23</v>
      </c>
      <c r="B237" s="103">
        <v>40512</v>
      </c>
      <c r="C237" s="104" t="s">
        <v>451</v>
      </c>
      <c r="D237" s="154" t="s">
        <v>91</v>
      </c>
      <c r="E237" s="105">
        <v>-80</v>
      </c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105">
        <v>-80</v>
      </c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4"/>
      <c r="BD237" s="74"/>
      <c r="BE237" s="74"/>
      <c r="BF237" s="74"/>
      <c r="BG237" s="73"/>
      <c r="BH237" s="73"/>
      <c r="BI237" s="73"/>
      <c r="BJ237" s="73"/>
      <c r="BK237" s="73"/>
      <c r="BL237" s="73"/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105">
        <v>-80</v>
      </c>
      <c r="CC237" s="73"/>
      <c r="CD237" s="75">
        <f t="shared" si="13"/>
        <v>0</v>
      </c>
    </row>
    <row r="238" spans="1:82" ht="15" customHeight="1">
      <c r="A238" s="48" t="s">
        <v>23</v>
      </c>
      <c r="B238" s="103">
        <v>40512</v>
      </c>
      <c r="C238" s="104" t="s">
        <v>43</v>
      </c>
      <c r="D238" s="154" t="s">
        <v>91</v>
      </c>
      <c r="E238" s="105">
        <v>-450.75</v>
      </c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105">
        <v>-80</v>
      </c>
      <c r="AH238" s="73"/>
      <c r="AI238" s="105">
        <v>-370.75</v>
      </c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4"/>
      <c r="BD238" s="74"/>
      <c r="BE238" s="74"/>
      <c r="BF238" s="74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105">
        <v>-450.75</v>
      </c>
      <c r="CC238" s="73"/>
      <c r="CD238" s="75">
        <f t="shared" si="13"/>
        <v>0</v>
      </c>
    </row>
    <row r="239" spans="1:82" ht="15" customHeight="1" thickBot="1">
      <c r="A239" s="43" t="s">
        <v>24</v>
      </c>
      <c r="B239" s="103">
        <v>40543</v>
      </c>
      <c r="C239" s="104" t="s">
        <v>7</v>
      </c>
      <c r="D239" s="106" t="s">
        <v>613</v>
      </c>
      <c r="E239" s="105">
        <v>-1093.27</v>
      </c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105">
        <v>-454.88365839762025</v>
      </c>
      <c r="AI239" s="73"/>
      <c r="AJ239" s="73"/>
      <c r="AK239" s="73"/>
      <c r="AL239" s="73"/>
      <c r="AM239" s="73"/>
      <c r="AN239" s="105">
        <v>-256.77248933890741</v>
      </c>
      <c r="AO239" s="73"/>
      <c r="AP239" s="105">
        <v>-381.61385226347227</v>
      </c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4"/>
      <c r="BD239" s="74"/>
      <c r="BE239" s="74"/>
      <c r="BF239" s="74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5">
        <f t="shared" si="13"/>
        <v>0</v>
      </c>
    </row>
    <row r="240" spans="1:82" ht="15" customHeight="1" thickTop="1" thickBot="1">
      <c r="A240" s="12"/>
      <c r="B240" s="46"/>
      <c r="C240" s="47" t="s">
        <v>149</v>
      </c>
      <c r="D240" s="143"/>
      <c r="E240" s="71"/>
      <c r="F240" s="71">
        <f t="shared" ref="F240:AK240" si="14">SUM(F159:F239)</f>
        <v>0</v>
      </c>
      <c r="G240" s="71">
        <f t="shared" si="14"/>
        <v>0</v>
      </c>
      <c r="H240" s="71">
        <f t="shared" si="14"/>
        <v>0</v>
      </c>
      <c r="I240" s="71">
        <f t="shared" si="14"/>
        <v>0</v>
      </c>
      <c r="J240" s="71">
        <f t="shared" si="14"/>
        <v>0</v>
      </c>
      <c r="K240" s="71">
        <f t="shared" si="14"/>
        <v>0</v>
      </c>
      <c r="L240" s="71">
        <f t="shared" si="14"/>
        <v>2295.34</v>
      </c>
      <c r="M240" s="71">
        <f t="shared" si="14"/>
        <v>0</v>
      </c>
      <c r="N240" s="71">
        <f t="shared" si="14"/>
        <v>621</v>
      </c>
      <c r="O240" s="71">
        <f t="shared" si="14"/>
        <v>1196.5</v>
      </c>
      <c r="P240" s="71">
        <f t="shared" si="14"/>
        <v>261</v>
      </c>
      <c r="Q240" s="71">
        <f t="shared" si="14"/>
        <v>0</v>
      </c>
      <c r="R240" s="71">
        <f t="shared" si="14"/>
        <v>0</v>
      </c>
      <c r="S240" s="71">
        <f t="shared" si="14"/>
        <v>0</v>
      </c>
      <c r="T240" s="71">
        <f t="shared" si="14"/>
        <v>0</v>
      </c>
      <c r="U240" s="71">
        <f t="shared" si="14"/>
        <v>0</v>
      </c>
      <c r="V240" s="71">
        <f t="shared" si="14"/>
        <v>0</v>
      </c>
      <c r="W240" s="71">
        <f t="shared" si="14"/>
        <v>0</v>
      </c>
      <c r="X240" s="71">
        <f t="shared" si="14"/>
        <v>0</v>
      </c>
      <c r="Y240" s="71">
        <f t="shared" si="14"/>
        <v>0</v>
      </c>
      <c r="Z240" s="71">
        <f t="shared" si="14"/>
        <v>0</v>
      </c>
      <c r="AA240" s="71">
        <f t="shared" si="14"/>
        <v>0</v>
      </c>
      <c r="AB240" s="71">
        <f t="shared" si="14"/>
        <v>0</v>
      </c>
      <c r="AC240" s="71">
        <f t="shared" si="14"/>
        <v>0</v>
      </c>
      <c r="AD240" s="71">
        <f t="shared" si="14"/>
        <v>0</v>
      </c>
      <c r="AE240" s="71">
        <f t="shared" si="14"/>
        <v>0</v>
      </c>
      <c r="AF240" s="71">
        <f t="shared" si="14"/>
        <v>0</v>
      </c>
      <c r="AG240" s="71">
        <f t="shared" si="14"/>
        <v>-1744.04</v>
      </c>
      <c r="AH240" s="71">
        <f t="shared" si="14"/>
        <v>-454.88365839762025</v>
      </c>
      <c r="AI240" s="71">
        <f t="shared" si="14"/>
        <v>-370.75</v>
      </c>
      <c r="AJ240" s="71">
        <f t="shared" si="14"/>
        <v>0</v>
      </c>
      <c r="AK240" s="71">
        <f t="shared" si="14"/>
        <v>0</v>
      </c>
      <c r="AL240" s="71">
        <f t="shared" ref="AL240:BR240" si="15">SUM(AL159:AL239)</f>
        <v>-867.84</v>
      </c>
      <c r="AM240" s="71">
        <f t="shared" si="15"/>
        <v>-621.16999999999996</v>
      </c>
      <c r="AN240" s="71">
        <f t="shared" si="15"/>
        <v>-256.77248933890741</v>
      </c>
      <c r="AO240" s="71">
        <f t="shared" si="15"/>
        <v>-927.11</v>
      </c>
      <c r="AP240" s="71">
        <f t="shared" si="15"/>
        <v>-381.61385226347227</v>
      </c>
      <c r="AQ240" s="71">
        <f t="shared" si="15"/>
        <v>0</v>
      </c>
      <c r="AR240" s="71">
        <f t="shared" si="15"/>
        <v>0</v>
      </c>
      <c r="AS240" s="71">
        <f t="shared" si="15"/>
        <v>0</v>
      </c>
      <c r="AT240" s="71">
        <f t="shared" si="15"/>
        <v>0</v>
      </c>
      <c r="AU240" s="71">
        <f t="shared" si="15"/>
        <v>0</v>
      </c>
      <c r="AV240" s="71">
        <f t="shared" si="15"/>
        <v>-23.04</v>
      </c>
      <c r="AW240" s="71">
        <f t="shared" si="15"/>
        <v>0</v>
      </c>
      <c r="AX240" s="71">
        <f t="shared" si="15"/>
        <v>0</v>
      </c>
      <c r="AY240" s="71">
        <f t="shared" si="15"/>
        <v>0</v>
      </c>
      <c r="AZ240" s="71">
        <f t="shared" si="15"/>
        <v>0</v>
      </c>
      <c r="BA240" s="71">
        <f t="shared" si="15"/>
        <v>0</v>
      </c>
      <c r="BB240" s="71">
        <f t="shared" si="15"/>
        <v>0</v>
      </c>
      <c r="BC240" s="71">
        <f t="shared" si="15"/>
        <v>0</v>
      </c>
      <c r="BD240" s="71">
        <f t="shared" si="15"/>
        <v>0</v>
      </c>
      <c r="BE240" s="71">
        <f t="shared" si="15"/>
        <v>0</v>
      </c>
      <c r="BF240" s="71">
        <f t="shared" si="15"/>
        <v>0</v>
      </c>
      <c r="BG240" s="71">
        <f t="shared" si="15"/>
        <v>0</v>
      </c>
      <c r="BH240" s="71">
        <f t="shared" si="15"/>
        <v>0</v>
      </c>
      <c r="BI240" s="71">
        <f t="shared" si="15"/>
        <v>-123.66</v>
      </c>
      <c r="BJ240" s="71">
        <f t="shared" si="15"/>
        <v>0</v>
      </c>
      <c r="BK240" s="71">
        <f t="shared" si="15"/>
        <v>0</v>
      </c>
      <c r="BL240" s="71"/>
      <c r="BM240" s="71">
        <f t="shared" si="15"/>
        <v>-1.5</v>
      </c>
      <c r="BN240" s="71">
        <f t="shared" si="15"/>
        <v>-26.799999999999997</v>
      </c>
      <c r="BO240" s="71">
        <f t="shared" si="15"/>
        <v>1.0200000000000002</v>
      </c>
      <c r="BP240" s="71">
        <f t="shared" si="15"/>
        <v>-4.6400000000000006</v>
      </c>
      <c r="BQ240" s="71">
        <f t="shared" si="15"/>
        <v>0</v>
      </c>
      <c r="BR240" s="71">
        <f t="shared" si="15"/>
        <v>0</v>
      </c>
      <c r="BS240" s="71">
        <f t="shared" ref="BS240:BX240" si="16">SUM(BS159:BS239)</f>
        <v>-66.45</v>
      </c>
      <c r="BT240" s="71">
        <f t="shared" si="16"/>
        <v>-162.84</v>
      </c>
      <c r="BU240" s="71">
        <f t="shared" si="16"/>
        <v>-43.3</v>
      </c>
      <c r="BV240" s="71">
        <f t="shared" si="16"/>
        <v>0</v>
      </c>
      <c r="BW240" s="71">
        <f t="shared" si="16"/>
        <v>0</v>
      </c>
      <c r="BX240" s="71">
        <f t="shared" si="16"/>
        <v>198</v>
      </c>
      <c r="BY240" s="72">
        <f>SUM(F240:AC240)</f>
        <v>4373.84</v>
      </c>
      <c r="BZ240" s="72">
        <f>SUM(AG240:BX240)</f>
        <v>-5877.3899999999994</v>
      </c>
      <c r="CA240" s="76">
        <f>SUM(CA159:CA239)</f>
        <v>-355.61000000000013</v>
      </c>
      <c r="CB240" s="76">
        <f>SUM(CB159:CB239)</f>
        <v>56.720000000000027</v>
      </c>
      <c r="CC240" s="76">
        <f>SUM(CC159:CC239)</f>
        <v>52</v>
      </c>
      <c r="CD240" s="75"/>
    </row>
    <row r="241" spans="1:82" ht="15" customHeight="1" thickTop="1">
      <c r="A241" s="43" t="s">
        <v>24</v>
      </c>
      <c r="B241" s="103">
        <v>40513</v>
      </c>
      <c r="C241" s="45" t="s">
        <v>866</v>
      </c>
      <c r="D241" s="135" t="s">
        <v>841</v>
      </c>
      <c r="E241" s="105">
        <v>-18</v>
      </c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4"/>
      <c r="BD241" s="74"/>
      <c r="BE241" s="74"/>
      <c r="BF241" s="74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105">
        <v>-18</v>
      </c>
      <c r="BY241" s="73"/>
      <c r="BZ241" s="73"/>
      <c r="CA241" s="73"/>
      <c r="CB241" s="73"/>
      <c r="CC241" s="73"/>
      <c r="CD241" s="75">
        <f t="shared" ref="CD241:CD272" si="17">E241-SUM(F241:BX241)</f>
        <v>0</v>
      </c>
    </row>
    <row r="242" spans="1:82" ht="15" customHeight="1">
      <c r="A242" s="43" t="s">
        <v>24</v>
      </c>
      <c r="B242" s="103">
        <v>40513</v>
      </c>
      <c r="C242" s="104" t="s">
        <v>11</v>
      </c>
      <c r="D242" s="135" t="s">
        <v>526</v>
      </c>
      <c r="E242" s="105">
        <v>-2</v>
      </c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4"/>
      <c r="BD242" s="74"/>
      <c r="BE242" s="74"/>
      <c r="BF242" s="74"/>
      <c r="BG242" s="73"/>
      <c r="BH242" s="73"/>
      <c r="BI242" s="73"/>
      <c r="BJ242" s="73"/>
      <c r="BK242" s="73"/>
      <c r="BL242" s="73"/>
      <c r="BM242" s="73"/>
      <c r="BN242" s="105">
        <v>-2</v>
      </c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5">
        <f t="shared" si="17"/>
        <v>0</v>
      </c>
    </row>
    <row r="243" spans="1:82" ht="15" customHeight="1">
      <c r="A243" s="43" t="s">
        <v>24</v>
      </c>
      <c r="B243" s="103">
        <v>40513</v>
      </c>
      <c r="C243" s="104" t="s">
        <v>19</v>
      </c>
      <c r="D243" s="135" t="s">
        <v>526</v>
      </c>
      <c r="E243" s="105">
        <v>-0.42</v>
      </c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4"/>
      <c r="BD243" s="74"/>
      <c r="BE243" s="74"/>
      <c r="BF243" s="74"/>
      <c r="BG243" s="73"/>
      <c r="BH243" s="73"/>
      <c r="BI243" s="73"/>
      <c r="BJ243" s="73"/>
      <c r="BK243" s="73"/>
      <c r="BL243" s="73"/>
      <c r="BM243" s="73"/>
      <c r="BN243" s="73"/>
      <c r="BO243" s="73"/>
      <c r="BP243" s="105">
        <v>-0.42</v>
      </c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5">
        <f t="shared" si="17"/>
        <v>0</v>
      </c>
    </row>
    <row r="244" spans="1:82" ht="15" customHeight="1">
      <c r="A244" s="43" t="s">
        <v>24</v>
      </c>
      <c r="B244" s="103">
        <v>40513</v>
      </c>
      <c r="C244" s="104" t="s">
        <v>184</v>
      </c>
      <c r="D244" s="135" t="s">
        <v>526</v>
      </c>
      <c r="E244" s="105">
        <v>-0.34</v>
      </c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4"/>
      <c r="BD244" s="74"/>
      <c r="BE244" s="74"/>
      <c r="BF244" s="74"/>
      <c r="BG244" s="73"/>
      <c r="BH244" s="73"/>
      <c r="BI244" s="73"/>
      <c r="BJ244" s="73"/>
      <c r="BK244" s="73"/>
      <c r="BL244" s="73"/>
      <c r="BM244" s="73"/>
      <c r="BN244" s="73"/>
      <c r="BO244" s="105">
        <v>-0.34</v>
      </c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5">
        <f t="shared" si="17"/>
        <v>0</v>
      </c>
    </row>
    <row r="245" spans="1:82" ht="15" customHeight="1">
      <c r="A245" s="43" t="s">
        <v>24</v>
      </c>
      <c r="B245" s="103">
        <v>40513</v>
      </c>
      <c r="C245" s="144" t="s">
        <v>614</v>
      </c>
      <c r="D245" s="135"/>
      <c r="E245" s="105">
        <v>18</v>
      </c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4"/>
      <c r="BD245" s="74"/>
      <c r="BE245" s="74"/>
      <c r="BF245" s="74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105">
        <v>18</v>
      </c>
      <c r="BY245" s="73"/>
      <c r="BZ245" s="73"/>
      <c r="CA245" s="73"/>
      <c r="CB245" s="73"/>
      <c r="CC245" s="73"/>
      <c r="CD245" s="75">
        <f t="shared" si="17"/>
        <v>0</v>
      </c>
    </row>
    <row r="246" spans="1:82" ht="15" customHeight="1">
      <c r="A246" s="43" t="s">
        <v>24</v>
      </c>
      <c r="B246" s="103">
        <v>40513</v>
      </c>
      <c r="C246" s="104" t="s">
        <v>615</v>
      </c>
      <c r="D246" s="135"/>
      <c r="E246" s="105">
        <v>944</v>
      </c>
      <c r="F246" s="73"/>
      <c r="G246" s="73"/>
      <c r="H246" s="105">
        <v>944</v>
      </c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4"/>
      <c r="BD246" s="74"/>
      <c r="BE246" s="74"/>
      <c r="BF246" s="74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5">
        <f t="shared" si="17"/>
        <v>0</v>
      </c>
    </row>
    <row r="247" spans="1:82" ht="15" customHeight="1">
      <c r="A247" s="43" t="s">
        <v>24</v>
      </c>
      <c r="B247" s="103">
        <v>40513</v>
      </c>
      <c r="C247" s="104" t="s">
        <v>615</v>
      </c>
      <c r="D247" s="135"/>
      <c r="E247" s="105">
        <v>1720</v>
      </c>
      <c r="F247" s="73"/>
      <c r="G247" s="73"/>
      <c r="H247" s="73"/>
      <c r="I247" s="105">
        <v>1720</v>
      </c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4"/>
      <c r="BD247" s="74"/>
      <c r="BE247" s="74"/>
      <c r="BF247" s="74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5">
        <f t="shared" si="17"/>
        <v>0</v>
      </c>
    </row>
    <row r="248" spans="1:82" ht="15" customHeight="1">
      <c r="A248" s="48" t="s">
        <v>23</v>
      </c>
      <c r="B248" s="103">
        <v>40514</v>
      </c>
      <c r="C248" s="104" t="s">
        <v>616</v>
      </c>
      <c r="D248" s="135"/>
      <c r="E248" s="105">
        <v>51.52</v>
      </c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4"/>
      <c r="BD248" s="74"/>
      <c r="BE248" s="74"/>
      <c r="BF248" s="74"/>
      <c r="BG248" s="73"/>
      <c r="BH248" s="73"/>
      <c r="BI248" s="73"/>
      <c r="BJ248" s="73"/>
      <c r="BK248" s="73"/>
      <c r="BL248" s="73"/>
      <c r="BM248" s="73"/>
      <c r="BN248" s="105">
        <v>4</v>
      </c>
      <c r="BO248" s="105">
        <v>0.68</v>
      </c>
      <c r="BP248" s="105">
        <v>0.84</v>
      </c>
      <c r="BQ248" s="73"/>
      <c r="BR248" s="73"/>
      <c r="BS248" s="73"/>
      <c r="BT248" s="73"/>
      <c r="BU248" s="73"/>
      <c r="BV248" s="73"/>
      <c r="BW248" s="73"/>
      <c r="BX248" s="105">
        <v>46</v>
      </c>
      <c r="BY248" s="73"/>
      <c r="BZ248" s="73"/>
      <c r="CA248" s="73"/>
      <c r="CB248" s="105">
        <v>51.52</v>
      </c>
      <c r="CC248" s="73"/>
      <c r="CD248" s="75">
        <f t="shared" si="17"/>
        <v>0</v>
      </c>
    </row>
    <row r="249" spans="1:82" ht="15" customHeight="1">
      <c r="A249" s="48" t="s">
        <v>23</v>
      </c>
      <c r="B249" s="103">
        <v>40521</v>
      </c>
      <c r="C249" s="104" t="s">
        <v>353</v>
      </c>
      <c r="D249" s="106" t="s">
        <v>617</v>
      </c>
      <c r="E249" s="105">
        <v>-17.22</v>
      </c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X249" s="73"/>
      <c r="AY249" s="77"/>
      <c r="AZ249" s="75"/>
      <c r="BA249" s="73"/>
      <c r="BB249" s="73"/>
      <c r="BC249" s="74"/>
      <c r="BD249" s="74"/>
      <c r="BE249" s="74"/>
      <c r="BF249" s="74"/>
      <c r="BG249" s="73"/>
      <c r="BH249" s="73"/>
      <c r="BI249" s="73"/>
      <c r="BJ249" s="73"/>
      <c r="BK249" s="105">
        <v>-17.22</v>
      </c>
      <c r="BL249" s="105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105">
        <v>-17.22</v>
      </c>
      <c r="CC249" s="73"/>
      <c r="CD249" s="75">
        <f t="shared" si="17"/>
        <v>0</v>
      </c>
    </row>
    <row r="250" spans="1:82" ht="15" customHeight="1">
      <c r="A250" s="48" t="s">
        <v>23</v>
      </c>
      <c r="B250" s="103">
        <v>40521</v>
      </c>
      <c r="C250" s="104" t="s">
        <v>618</v>
      </c>
      <c r="D250" s="135" t="s">
        <v>526</v>
      </c>
      <c r="E250" s="105">
        <v>2.76</v>
      </c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4"/>
      <c r="BD250" s="74"/>
      <c r="BE250" s="74"/>
      <c r="BF250" s="74"/>
      <c r="BG250" s="73"/>
      <c r="BH250" s="73"/>
      <c r="BI250" s="73"/>
      <c r="BJ250" s="73"/>
      <c r="BK250" s="73"/>
      <c r="BL250" s="73"/>
      <c r="BM250" s="73"/>
      <c r="BN250" s="105">
        <v>2</v>
      </c>
      <c r="BO250" s="105">
        <v>0.34</v>
      </c>
      <c r="BP250" s="105">
        <v>0.42</v>
      </c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105">
        <v>2.76</v>
      </c>
      <c r="CC250" s="73"/>
      <c r="CD250" s="75">
        <f t="shared" si="17"/>
        <v>0</v>
      </c>
    </row>
    <row r="251" spans="1:82" ht="15" customHeight="1">
      <c r="A251" s="48" t="s">
        <v>23</v>
      </c>
      <c r="B251" s="103">
        <v>40522</v>
      </c>
      <c r="C251" s="104" t="s">
        <v>619</v>
      </c>
      <c r="D251" s="106" t="s">
        <v>620</v>
      </c>
      <c r="E251" s="105">
        <v>-17.239999999999998</v>
      </c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4"/>
      <c r="BD251" s="74"/>
      <c r="BE251" s="74"/>
      <c r="BF251" s="74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105">
        <v>-17.239999999999998</v>
      </c>
      <c r="BV251" s="73"/>
      <c r="BW251" s="73"/>
      <c r="BX251" s="73"/>
      <c r="BY251" s="73"/>
      <c r="BZ251" s="73"/>
      <c r="CA251" s="73"/>
      <c r="CB251" s="105">
        <v>-17.239999999999998</v>
      </c>
      <c r="CC251" s="73"/>
      <c r="CD251" s="75">
        <f t="shared" si="17"/>
        <v>0</v>
      </c>
    </row>
    <row r="252" spans="1:82" ht="15" customHeight="1">
      <c r="A252" s="43" t="s">
        <v>24</v>
      </c>
      <c r="B252" s="103">
        <v>40522</v>
      </c>
      <c r="C252" s="104" t="s">
        <v>552</v>
      </c>
      <c r="D252" s="106" t="s">
        <v>621</v>
      </c>
      <c r="E252" s="105">
        <v>-162.84</v>
      </c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4"/>
      <c r="BD252" s="74"/>
      <c r="BE252" s="74"/>
      <c r="BF252" s="74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105">
        <v>-162.84</v>
      </c>
      <c r="BU252" s="73"/>
      <c r="BV252" s="73"/>
      <c r="BW252" s="73"/>
      <c r="BX252" s="73"/>
      <c r="BY252" s="73"/>
      <c r="BZ252" s="73"/>
      <c r="CA252" s="73"/>
      <c r="CB252" s="73"/>
      <c r="CC252" s="73"/>
      <c r="CD252" s="75">
        <f t="shared" si="17"/>
        <v>0</v>
      </c>
    </row>
    <row r="253" spans="1:82" ht="15" customHeight="1">
      <c r="A253" s="43" t="s">
        <v>24</v>
      </c>
      <c r="B253" s="103">
        <v>40522</v>
      </c>
      <c r="C253" s="104" t="s">
        <v>622</v>
      </c>
      <c r="D253" s="135" t="s">
        <v>526</v>
      </c>
      <c r="E253" s="105">
        <v>4131.26</v>
      </c>
      <c r="F253" s="73"/>
      <c r="G253" s="73"/>
      <c r="H253" s="73"/>
      <c r="I253" s="73"/>
      <c r="J253" s="73"/>
      <c r="K253" s="105">
        <v>7</v>
      </c>
      <c r="L253" s="105">
        <v>2261</v>
      </c>
      <c r="M253" s="73"/>
      <c r="N253" s="105">
        <v>578</v>
      </c>
      <c r="O253" s="105">
        <v>1005</v>
      </c>
      <c r="P253" s="105">
        <v>277.5</v>
      </c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4"/>
      <c r="BD253" s="74"/>
      <c r="BE253" s="74"/>
      <c r="BF253" s="74"/>
      <c r="BG253" s="73"/>
      <c r="BH253" s="73"/>
      <c r="BI253" s="73"/>
      <c r="BJ253" s="73"/>
      <c r="BK253" s="73"/>
      <c r="BL253" s="73"/>
      <c r="BM253" s="73"/>
      <c r="BN253" s="105">
        <v>2</v>
      </c>
      <c r="BO253" s="105">
        <v>0.34</v>
      </c>
      <c r="BP253" s="105">
        <v>0.42</v>
      </c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5">
        <f t="shared" si="17"/>
        <v>0</v>
      </c>
    </row>
    <row r="254" spans="1:82" ht="15" customHeight="1">
      <c r="A254" s="43" t="s">
        <v>24</v>
      </c>
      <c r="B254" s="103">
        <v>40522</v>
      </c>
      <c r="C254" s="104" t="s">
        <v>183</v>
      </c>
      <c r="D254" s="135" t="s">
        <v>526</v>
      </c>
      <c r="E254" s="105">
        <v>-25.4</v>
      </c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4"/>
      <c r="BD254" s="74"/>
      <c r="BE254" s="74"/>
      <c r="BF254" s="74"/>
      <c r="BG254" s="73"/>
      <c r="BH254" s="73"/>
      <c r="BI254" s="73"/>
      <c r="BJ254" s="73"/>
      <c r="BK254" s="73"/>
      <c r="BL254" s="73"/>
      <c r="BM254" s="73"/>
      <c r="BN254" s="105">
        <v>-25.4</v>
      </c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5">
        <f t="shared" si="17"/>
        <v>0</v>
      </c>
    </row>
    <row r="255" spans="1:82" ht="15" customHeight="1">
      <c r="A255" s="43" t="s">
        <v>24</v>
      </c>
      <c r="B255" s="103">
        <v>40522</v>
      </c>
      <c r="C255" s="104" t="s">
        <v>19</v>
      </c>
      <c r="D255" s="135" t="s">
        <v>526</v>
      </c>
      <c r="E255" s="105">
        <v>-4.57</v>
      </c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4"/>
      <c r="BD255" s="74"/>
      <c r="BE255" s="74"/>
      <c r="BF255" s="74"/>
      <c r="BG255" s="73"/>
      <c r="BH255" s="73"/>
      <c r="BI255" s="73"/>
      <c r="BJ255" s="73"/>
      <c r="BK255" s="73"/>
      <c r="BL255" s="73"/>
      <c r="BM255" s="73"/>
      <c r="BN255" s="73"/>
      <c r="BO255" s="73"/>
      <c r="BP255" s="105">
        <v>-4.57</v>
      </c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5">
        <f t="shared" si="17"/>
        <v>0</v>
      </c>
    </row>
    <row r="256" spans="1:82" ht="15" customHeight="1">
      <c r="A256" s="43" t="s">
        <v>24</v>
      </c>
      <c r="B256" s="103">
        <v>40525</v>
      </c>
      <c r="C256" s="104" t="s">
        <v>12</v>
      </c>
      <c r="D256" s="106" t="s">
        <v>623</v>
      </c>
      <c r="E256" s="105">
        <v>-44.85</v>
      </c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4"/>
      <c r="BD256" s="74"/>
      <c r="BE256" s="74"/>
      <c r="BF256" s="74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105">
        <v>-44.85</v>
      </c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5">
        <f t="shared" si="17"/>
        <v>0</v>
      </c>
    </row>
    <row r="257" spans="1:82" ht="15" customHeight="1">
      <c r="A257" s="43" t="s">
        <v>24</v>
      </c>
      <c r="B257" s="103">
        <v>40525</v>
      </c>
      <c r="C257" s="104" t="s">
        <v>0</v>
      </c>
      <c r="D257" s="135"/>
      <c r="E257" s="105">
        <v>-150</v>
      </c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4"/>
      <c r="BD257" s="74"/>
      <c r="BE257" s="74"/>
      <c r="BF257" s="74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105">
        <v>-150</v>
      </c>
      <c r="CB257" s="73"/>
      <c r="CC257" s="73"/>
      <c r="CD257" s="75">
        <f t="shared" si="17"/>
        <v>-150</v>
      </c>
    </row>
    <row r="258" spans="1:82" ht="15" customHeight="1">
      <c r="A258" s="43" t="s">
        <v>24</v>
      </c>
      <c r="B258" s="103">
        <v>40526</v>
      </c>
      <c r="C258" s="104" t="s">
        <v>20</v>
      </c>
      <c r="D258" s="135"/>
      <c r="E258" s="105">
        <v>150</v>
      </c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4"/>
      <c r="BD258" s="74"/>
      <c r="BE258" s="74"/>
      <c r="BF258" s="74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105">
        <v>150</v>
      </c>
      <c r="CB258" s="73"/>
      <c r="CC258" s="73"/>
      <c r="CD258" s="75">
        <f t="shared" si="17"/>
        <v>150</v>
      </c>
    </row>
    <row r="259" spans="1:82" ht="15" customHeight="1">
      <c r="A259" s="43" t="s">
        <v>24</v>
      </c>
      <c r="B259" s="103">
        <v>40526</v>
      </c>
      <c r="C259" s="45" t="s">
        <v>866</v>
      </c>
      <c r="D259" s="135" t="s">
        <v>841</v>
      </c>
      <c r="E259" s="105">
        <v>-93</v>
      </c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4"/>
      <c r="BD259" s="74"/>
      <c r="BE259" s="74"/>
      <c r="BF259" s="74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105">
        <v>-93</v>
      </c>
      <c r="BY259" s="73"/>
      <c r="BZ259" s="73"/>
      <c r="CA259" s="73"/>
      <c r="CB259" s="73"/>
      <c r="CC259" s="73"/>
      <c r="CD259" s="75">
        <f t="shared" si="17"/>
        <v>0</v>
      </c>
    </row>
    <row r="260" spans="1:82" ht="15" customHeight="1">
      <c r="A260" s="43" t="s">
        <v>24</v>
      </c>
      <c r="B260" s="103">
        <v>40526</v>
      </c>
      <c r="C260" s="104" t="s">
        <v>11</v>
      </c>
      <c r="D260" s="135" t="s">
        <v>526</v>
      </c>
      <c r="E260" s="105">
        <v>-4</v>
      </c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4"/>
      <c r="BD260" s="74"/>
      <c r="BE260" s="74"/>
      <c r="BF260" s="74"/>
      <c r="BG260" s="73"/>
      <c r="BH260" s="73"/>
      <c r="BI260" s="73"/>
      <c r="BJ260" s="73"/>
      <c r="BK260" s="73"/>
      <c r="BL260" s="73"/>
      <c r="BM260" s="73"/>
      <c r="BN260" s="105">
        <v>-4</v>
      </c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5">
        <f t="shared" si="17"/>
        <v>0</v>
      </c>
    </row>
    <row r="261" spans="1:82" ht="15" customHeight="1">
      <c r="A261" s="43" t="s">
        <v>24</v>
      </c>
      <c r="B261" s="103">
        <v>40526</v>
      </c>
      <c r="C261" s="104" t="s">
        <v>19</v>
      </c>
      <c r="D261" s="135" t="s">
        <v>526</v>
      </c>
      <c r="E261" s="105">
        <v>-0.78</v>
      </c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4"/>
      <c r="BD261" s="74"/>
      <c r="BE261" s="74"/>
      <c r="BF261" s="74"/>
      <c r="BG261" s="73"/>
      <c r="BH261" s="73"/>
      <c r="BI261" s="73"/>
      <c r="BJ261" s="73"/>
      <c r="BK261" s="73"/>
      <c r="BL261" s="73"/>
      <c r="BM261" s="73"/>
      <c r="BN261" s="73"/>
      <c r="BO261" s="73"/>
      <c r="BP261" s="105">
        <v>-0.78</v>
      </c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5">
        <f t="shared" si="17"/>
        <v>0</v>
      </c>
    </row>
    <row r="262" spans="1:82" ht="15" customHeight="1">
      <c r="A262" s="43" t="s">
        <v>24</v>
      </c>
      <c r="B262" s="103">
        <v>40526</v>
      </c>
      <c r="C262" s="104" t="s">
        <v>184</v>
      </c>
      <c r="D262" s="135" t="s">
        <v>526</v>
      </c>
      <c r="E262" s="105">
        <v>-0.34</v>
      </c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4"/>
      <c r="BD262" s="74"/>
      <c r="BE262" s="74"/>
      <c r="BF262" s="74"/>
      <c r="BG262" s="73"/>
      <c r="BH262" s="73"/>
      <c r="BI262" s="73"/>
      <c r="BJ262" s="73"/>
      <c r="BK262" s="73"/>
      <c r="BL262" s="73"/>
      <c r="BM262" s="73"/>
      <c r="BN262" s="73"/>
      <c r="BO262" s="105">
        <v>-0.34</v>
      </c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5">
        <f t="shared" si="17"/>
        <v>0</v>
      </c>
    </row>
    <row r="263" spans="1:82" ht="15" customHeight="1">
      <c r="A263" s="43" t="s">
        <v>24</v>
      </c>
      <c r="B263" s="103">
        <v>40526</v>
      </c>
      <c r="C263" s="145" t="s">
        <v>624</v>
      </c>
      <c r="D263" s="135"/>
      <c r="E263" s="105">
        <v>18</v>
      </c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4"/>
      <c r="BD263" s="74"/>
      <c r="BE263" s="74"/>
      <c r="BF263" s="74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105">
        <v>18</v>
      </c>
      <c r="BY263" s="73"/>
      <c r="BZ263" s="73"/>
      <c r="CA263" s="73"/>
      <c r="CB263" s="73"/>
      <c r="CC263" s="73"/>
      <c r="CD263" s="75">
        <f t="shared" si="17"/>
        <v>0</v>
      </c>
    </row>
    <row r="264" spans="1:82" ht="15" customHeight="1">
      <c r="A264" s="43" t="s">
        <v>24</v>
      </c>
      <c r="B264" s="103">
        <v>40527</v>
      </c>
      <c r="C264" s="104" t="s">
        <v>560</v>
      </c>
      <c r="D264" s="135"/>
      <c r="E264" s="105">
        <v>20.76</v>
      </c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4"/>
      <c r="BD264" s="74"/>
      <c r="BE264" s="74"/>
      <c r="BF264" s="74"/>
      <c r="BG264" s="73"/>
      <c r="BH264" s="73"/>
      <c r="BI264" s="73"/>
      <c r="BJ264" s="73"/>
      <c r="BK264" s="73"/>
      <c r="BL264" s="73"/>
      <c r="BM264" s="73"/>
      <c r="BN264" s="105">
        <v>2</v>
      </c>
      <c r="BO264" s="105">
        <v>0.34</v>
      </c>
      <c r="BP264" s="105">
        <v>0.42</v>
      </c>
      <c r="BQ264" s="73"/>
      <c r="BR264" s="73"/>
      <c r="BS264" s="73"/>
      <c r="BT264" s="73"/>
      <c r="BU264" s="73"/>
      <c r="BV264" s="73"/>
      <c r="BW264" s="73"/>
      <c r="BX264" s="105">
        <v>18</v>
      </c>
      <c r="BY264" s="73"/>
      <c r="BZ264" s="73"/>
      <c r="CA264" s="105">
        <v>20.76</v>
      </c>
      <c r="CB264" s="73"/>
      <c r="CC264" s="73"/>
      <c r="CD264" s="75">
        <f t="shared" si="17"/>
        <v>0</v>
      </c>
    </row>
    <row r="265" spans="1:82" ht="15" customHeight="1">
      <c r="A265" s="43" t="s">
        <v>24</v>
      </c>
      <c r="B265" s="103">
        <v>40527</v>
      </c>
      <c r="C265" s="45" t="s">
        <v>866</v>
      </c>
      <c r="D265" s="135" t="s">
        <v>841</v>
      </c>
      <c r="E265" s="105">
        <v>-28</v>
      </c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4"/>
      <c r="BD265" s="74"/>
      <c r="BE265" s="74"/>
      <c r="BF265" s="74"/>
      <c r="BG265" s="73"/>
      <c r="BH265" s="73"/>
      <c r="BI265" s="73"/>
      <c r="BJ265" s="73"/>
      <c r="BK265" s="73"/>
      <c r="BL265" s="73"/>
      <c r="BM265" s="73"/>
      <c r="BN265" s="75"/>
      <c r="BO265" s="73"/>
      <c r="BP265" s="73"/>
      <c r="BQ265" s="73"/>
      <c r="BR265" s="73"/>
      <c r="BS265" s="73"/>
      <c r="BT265" s="73"/>
      <c r="BU265" s="73"/>
      <c r="BV265" s="73"/>
      <c r="BW265" s="73"/>
      <c r="BX265" s="105">
        <v>-28</v>
      </c>
      <c r="BY265" s="73"/>
      <c r="BZ265" s="73"/>
      <c r="CA265" s="73"/>
      <c r="CB265" s="73"/>
      <c r="CC265" s="73"/>
      <c r="CD265" s="75">
        <f t="shared" si="17"/>
        <v>0</v>
      </c>
    </row>
    <row r="266" spans="1:82" ht="15" customHeight="1">
      <c r="A266" s="43" t="s">
        <v>24</v>
      </c>
      <c r="B266" s="103">
        <v>40527</v>
      </c>
      <c r="C266" s="104" t="s">
        <v>11</v>
      </c>
      <c r="D266" s="135" t="s">
        <v>526</v>
      </c>
      <c r="E266" s="105">
        <v>-2</v>
      </c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4"/>
      <c r="BD266" s="74"/>
      <c r="BE266" s="74"/>
      <c r="BF266" s="74"/>
      <c r="BG266" s="73"/>
      <c r="BH266" s="73"/>
      <c r="BI266" s="73"/>
      <c r="BJ266" s="73"/>
      <c r="BK266" s="73"/>
      <c r="BL266" s="73"/>
      <c r="BM266" s="73"/>
      <c r="BN266" s="105">
        <v>-2</v>
      </c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5">
        <f t="shared" si="17"/>
        <v>0</v>
      </c>
    </row>
    <row r="267" spans="1:82" ht="15" customHeight="1">
      <c r="A267" s="43" t="s">
        <v>24</v>
      </c>
      <c r="B267" s="103">
        <v>40527</v>
      </c>
      <c r="C267" s="104" t="s">
        <v>19</v>
      </c>
      <c r="D267" s="135" t="s">
        <v>526</v>
      </c>
      <c r="E267" s="105">
        <v>-0.42</v>
      </c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4"/>
      <c r="BD267" s="74"/>
      <c r="BE267" s="74"/>
      <c r="BF267" s="74"/>
      <c r="BG267" s="73"/>
      <c r="BH267" s="73"/>
      <c r="BI267" s="73"/>
      <c r="BJ267" s="73"/>
      <c r="BK267" s="73"/>
      <c r="BL267" s="73"/>
      <c r="BM267" s="73"/>
      <c r="BN267" s="73"/>
      <c r="BO267" s="73"/>
      <c r="BP267" s="105">
        <v>-0.42</v>
      </c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5">
        <f t="shared" si="17"/>
        <v>0</v>
      </c>
    </row>
    <row r="268" spans="1:82" ht="15" customHeight="1">
      <c r="A268" s="43" t="s">
        <v>24</v>
      </c>
      <c r="B268" s="103">
        <v>40527</v>
      </c>
      <c r="C268" s="104" t="s">
        <v>184</v>
      </c>
      <c r="D268" s="135" t="s">
        <v>526</v>
      </c>
      <c r="E268" s="105">
        <v>-0.34</v>
      </c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4"/>
      <c r="BD268" s="74"/>
      <c r="BE268" s="74"/>
      <c r="BF268" s="74"/>
      <c r="BG268" s="73"/>
      <c r="BH268" s="73"/>
      <c r="BI268" s="73"/>
      <c r="BJ268" s="73"/>
      <c r="BK268" s="73"/>
      <c r="BL268" s="73"/>
      <c r="BM268" s="73"/>
      <c r="BN268" s="73"/>
      <c r="BO268" s="105">
        <v>-0.34</v>
      </c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5">
        <f t="shared" si="17"/>
        <v>0</v>
      </c>
    </row>
    <row r="269" spans="1:82" ht="15" customHeight="1">
      <c r="A269" s="43" t="s">
        <v>24</v>
      </c>
      <c r="B269" s="103">
        <v>40527</v>
      </c>
      <c r="C269" s="145" t="s">
        <v>598</v>
      </c>
      <c r="D269" s="135"/>
      <c r="E269" s="105">
        <v>28</v>
      </c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4"/>
      <c r="BD269" s="74"/>
      <c r="BE269" s="74"/>
      <c r="BF269" s="74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105">
        <v>28</v>
      </c>
      <c r="BY269" s="73"/>
      <c r="BZ269" s="73"/>
      <c r="CA269" s="73"/>
      <c r="CB269" s="73"/>
      <c r="CC269" s="73"/>
      <c r="CD269" s="75">
        <f t="shared" si="17"/>
        <v>0</v>
      </c>
    </row>
    <row r="270" spans="1:82" ht="15" customHeight="1">
      <c r="A270" s="43" t="s">
        <v>24</v>
      </c>
      <c r="B270" s="103">
        <v>40527</v>
      </c>
      <c r="C270" s="104" t="s">
        <v>50</v>
      </c>
      <c r="D270" s="106" t="s">
        <v>625</v>
      </c>
      <c r="E270" s="105">
        <v>-60</v>
      </c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4"/>
      <c r="BD270" s="74"/>
      <c r="BE270" s="74"/>
      <c r="BF270" s="74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105">
        <v>-60</v>
      </c>
      <c r="BW270" s="73"/>
      <c r="BX270" s="73"/>
      <c r="BY270" s="73"/>
      <c r="BZ270" s="73"/>
      <c r="CA270" s="73"/>
      <c r="CB270" s="73"/>
      <c r="CC270" s="73"/>
      <c r="CD270" s="75">
        <f t="shared" si="17"/>
        <v>0</v>
      </c>
    </row>
    <row r="271" spans="1:82" ht="15" customHeight="1">
      <c r="A271" s="48" t="s">
        <v>23</v>
      </c>
      <c r="B271" s="103">
        <v>40528</v>
      </c>
      <c r="C271" s="104" t="s">
        <v>626</v>
      </c>
      <c r="D271" s="135"/>
      <c r="E271" s="105">
        <v>25</v>
      </c>
      <c r="F271" s="73"/>
      <c r="G271" s="73"/>
      <c r="H271" s="73"/>
      <c r="I271" s="73"/>
      <c r="J271" s="73"/>
      <c r="K271" s="105">
        <v>25</v>
      </c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4"/>
      <c r="BD271" s="74"/>
      <c r="BE271" s="74"/>
      <c r="BF271" s="74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105">
        <v>25</v>
      </c>
      <c r="CC271" s="73"/>
      <c r="CD271" s="75">
        <f t="shared" si="17"/>
        <v>0</v>
      </c>
    </row>
    <row r="272" spans="1:82" ht="15" customHeight="1">
      <c r="A272" s="48" t="s">
        <v>23</v>
      </c>
      <c r="B272" s="103">
        <v>40528</v>
      </c>
      <c r="C272" s="104" t="s">
        <v>627</v>
      </c>
      <c r="D272" s="135"/>
      <c r="E272" s="105">
        <v>25</v>
      </c>
      <c r="F272" s="73"/>
      <c r="G272" s="73"/>
      <c r="H272" s="73"/>
      <c r="I272" s="73"/>
      <c r="J272" s="73"/>
      <c r="K272" s="105">
        <v>25</v>
      </c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4"/>
      <c r="BD272" s="74"/>
      <c r="BE272" s="74"/>
      <c r="BF272" s="74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105">
        <v>25</v>
      </c>
      <c r="CC272" s="73"/>
      <c r="CD272" s="75">
        <f t="shared" si="17"/>
        <v>0</v>
      </c>
    </row>
    <row r="273" spans="1:82" ht="15" customHeight="1">
      <c r="A273" s="48" t="s">
        <v>23</v>
      </c>
      <c r="B273" s="103">
        <v>40528</v>
      </c>
      <c r="C273" s="104" t="s">
        <v>628</v>
      </c>
      <c r="D273" s="135"/>
      <c r="E273" s="105">
        <v>18</v>
      </c>
      <c r="F273" s="73"/>
      <c r="G273" s="73"/>
      <c r="H273" s="73"/>
      <c r="I273" s="73"/>
      <c r="J273" s="73"/>
      <c r="K273" s="73"/>
      <c r="L273" s="105">
        <v>18</v>
      </c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4"/>
      <c r="BD273" s="74"/>
      <c r="BE273" s="74"/>
      <c r="BF273" s="74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105">
        <v>18</v>
      </c>
      <c r="CC273" s="73"/>
      <c r="CD273" s="75">
        <f t="shared" ref="CD273:CD304" si="18">E273-SUM(F273:BX273)</f>
        <v>0</v>
      </c>
    </row>
    <row r="274" spans="1:82" ht="15" customHeight="1">
      <c r="A274" s="43" t="s">
        <v>24</v>
      </c>
      <c r="B274" s="103">
        <v>40529</v>
      </c>
      <c r="C274" s="45" t="s">
        <v>866</v>
      </c>
      <c r="D274" s="135" t="s">
        <v>841</v>
      </c>
      <c r="E274" s="105">
        <v>-231.5</v>
      </c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4"/>
      <c r="BD274" s="74"/>
      <c r="BE274" s="74"/>
      <c r="BF274" s="74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105">
        <v>-231.5</v>
      </c>
      <c r="BY274" s="73"/>
      <c r="BZ274" s="73"/>
      <c r="CA274" s="73"/>
      <c r="CB274" s="73"/>
      <c r="CC274" s="73"/>
      <c r="CD274" s="75">
        <f t="shared" si="18"/>
        <v>0</v>
      </c>
    </row>
    <row r="275" spans="1:82" ht="15" customHeight="1">
      <c r="A275" s="43" t="s">
        <v>24</v>
      </c>
      <c r="B275" s="103">
        <v>40529</v>
      </c>
      <c r="C275" s="104" t="s">
        <v>11</v>
      </c>
      <c r="D275" s="135" t="s">
        <v>526</v>
      </c>
      <c r="E275" s="105">
        <v>-10</v>
      </c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4"/>
      <c r="BD275" s="74"/>
      <c r="BE275" s="74"/>
      <c r="BF275" s="74"/>
      <c r="BG275" s="73"/>
      <c r="BH275" s="73"/>
      <c r="BI275" s="73"/>
      <c r="BJ275" s="73"/>
      <c r="BK275" s="73"/>
      <c r="BL275" s="73"/>
      <c r="BM275" s="73"/>
      <c r="BN275" s="105">
        <v>-10</v>
      </c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5">
        <f t="shared" si="18"/>
        <v>0</v>
      </c>
    </row>
    <row r="276" spans="1:82" ht="15" customHeight="1">
      <c r="A276" s="43" t="s">
        <v>24</v>
      </c>
      <c r="B276" s="103">
        <v>40529</v>
      </c>
      <c r="C276" s="104" t="s">
        <v>19</v>
      </c>
      <c r="D276" s="135" t="s">
        <v>526</v>
      </c>
      <c r="E276" s="105">
        <v>-2.11</v>
      </c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4"/>
      <c r="BD276" s="74"/>
      <c r="BE276" s="74"/>
      <c r="BF276" s="74"/>
      <c r="BG276" s="73"/>
      <c r="BH276" s="73"/>
      <c r="BI276" s="73"/>
      <c r="BJ276" s="73"/>
      <c r="BK276" s="73"/>
      <c r="BL276" s="73"/>
      <c r="BM276" s="73"/>
      <c r="BN276" s="73"/>
      <c r="BO276" s="73"/>
      <c r="BP276" s="105">
        <v>-2.11</v>
      </c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5">
        <f t="shared" si="18"/>
        <v>0</v>
      </c>
    </row>
    <row r="277" spans="1:82" ht="15" customHeight="1">
      <c r="A277" s="43" t="s">
        <v>24</v>
      </c>
      <c r="B277" s="103">
        <v>40529</v>
      </c>
      <c r="C277" s="104" t="s">
        <v>184</v>
      </c>
      <c r="D277" s="135" t="s">
        <v>526</v>
      </c>
      <c r="E277" s="105">
        <v>-1.7</v>
      </c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4"/>
      <c r="BD277" s="74"/>
      <c r="BE277" s="74"/>
      <c r="BF277" s="74"/>
      <c r="BG277" s="73"/>
      <c r="BH277" s="73"/>
      <c r="BI277" s="73"/>
      <c r="BJ277" s="73"/>
      <c r="BK277" s="73"/>
      <c r="BL277" s="73"/>
      <c r="BM277" s="73"/>
      <c r="BN277" s="73"/>
      <c r="BO277" s="105">
        <v>-1.7</v>
      </c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5">
        <f t="shared" si="18"/>
        <v>0</v>
      </c>
    </row>
    <row r="278" spans="1:82" ht="15" customHeight="1">
      <c r="A278" s="128" t="s">
        <v>314</v>
      </c>
      <c r="B278" s="103">
        <v>40531</v>
      </c>
      <c r="C278" s="104" t="s">
        <v>413</v>
      </c>
      <c r="D278" s="135"/>
      <c r="E278" s="105">
        <v>-217.5</v>
      </c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4"/>
      <c r="BD278" s="74"/>
      <c r="BE278" s="74"/>
      <c r="BF278" s="74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105">
        <v>-217.5</v>
      </c>
      <c r="CD278" s="75">
        <f t="shared" si="18"/>
        <v>-217.5</v>
      </c>
    </row>
    <row r="279" spans="1:82" ht="15" customHeight="1">
      <c r="A279" s="43" t="s">
        <v>24</v>
      </c>
      <c r="B279" s="103">
        <v>40532</v>
      </c>
      <c r="C279" s="104" t="s">
        <v>629</v>
      </c>
      <c r="D279" s="135"/>
      <c r="E279" s="105">
        <v>217.5</v>
      </c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4"/>
      <c r="BD279" s="74"/>
      <c r="BE279" s="74"/>
      <c r="BF279" s="74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105">
        <v>217.5</v>
      </c>
      <c r="CB279" s="73"/>
      <c r="CC279" s="73"/>
      <c r="CD279" s="75">
        <f t="shared" si="18"/>
        <v>217.5</v>
      </c>
    </row>
    <row r="280" spans="1:82" ht="15" customHeight="1">
      <c r="A280" s="43" t="s">
        <v>24</v>
      </c>
      <c r="B280" s="103">
        <v>40529</v>
      </c>
      <c r="C280" s="104" t="s">
        <v>216</v>
      </c>
      <c r="D280" s="106" t="s">
        <v>630</v>
      </c>
      <c r="E280" s="105">
        <v>-145.69999999999999</v>
      </c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105">
        <v>-145.69999999999999</v>
      </c>
      <c r="AW280" s="73"/>
      <c r="AX280" s="73"/>
      <c r="AY280" s="77"/>
      <c r="AZ280" s="75"/>
      <c r="BA280" s="73"/>
      <c r="BB280" s="73"/>
      <c r="BC280" s="74"/>
      <c r="BD280" s="74"/>
      <c r="BE280" s="74"/>
      <c r="BF280" s="74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105">
        <v>-145.69999999999999</v>
      </c>
      <c r="CB280" s="73"/>
      <c r="CC280" s="73"/>
      <c r="CD280" s="75">
        <f t="shared" si="18"/>
        <v>0</v>
      </c>
    </row>
    <row r="281" spans="1:82" ht="15" customHeight="1">
      <c r="A281" s="43" t="s">
        <v>24</v>
      </c>
      <c r="B281" s="103">
        <v>40529</v>
      </c>
      <c r="C281" s="104" t="s">
        <v>106</v>
      </c>
      <c r="D281" s="135"/>
      <c r="E281" s="105">
        <v>-117.6</v>
      </c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4"/>
      <c r="BD281" s="74"/>
      <c r="BE281" s="74"/>
      <c r="BF281" s="74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105">
        <v>-117.6</v>
      </c>
      <c r="CB281" s="73"/>
      <c r="CC281" s="73"/>
      <c r="CD281" s="75">
        <f t="shared" si="18"/>
        <v>-117.6</v>
      </c>
    </row>
    <row r="282" spans="1:82" ht="15" customHeight="1">
      <c r="A282" s="48" t="s">
        <v>23</v>
      </c>
      <c r="B282" s="103">
        <v>40529</v>
      </c>
      <c r="C282" s="104" t="s">
        <v>546</v>
      </c>
      <c r="D282" s="135"/>
      <c r="E282" s="105">
        <v>117.6</v>
      </c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4"/>
      <c r="BD282" s="74"/>
      <c r="BE282" s="74"/>
      <c r="BF282" s="74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105">
        <v>117.6</v>
      </c>
      <c r="CC282" s="73"/>
      <c r="CD282" s="75">
        <f t="shared" si="18"/>
        <v>117.6</v>
      </c>
    </row>
    <row r="283" spans="1:82" ht="15" customHeight="1">
      <c r="A283" s="48" t="s">
        <v>23</v>
      </c>
      <c r="B283" s="103">
        <v>40529</v>
      </c>
      <c r="C283" s="104" t="s">
        <v>631</v>
      </c>
      <c r="D283" s="106" t="s">
        <v>632</v>
      </c>
      <c r="E283" s="105">
        <v>-117.58</v>
      </c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105">
        <v>-117.58</v>
      </c>
      <c r="AX283" s="73"/>
      <c r="AY283" s="73"/>
      <c r="AZ283" s="73"/>
      <c r="BA283" s="73"/>
      <c r="BB283" s="73"/>
      <c r="BC283" s="74"/>
      <c r="BD283" s="74"/>
      <c r="BE283" s="74"/>
      <c r="BF283" s="74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105">
        <v>-117.58</v>
      </c>
      <c r="CC283" s="73"/>
      <c r="CD283" s="75">
        <f t="shared" si="18"/>
        <v>0</v>
      </c>
    </row>
    <row r="284" spans="1:82" ht="15" customHeight="1">
      <c r="A284" s="48" t="s">
        <v>23</v>
      </c>
      <c r="B284" s="103">
        <v>40532</v>
      </c>
      <c r="C284" s="104" t="s">
        <v>359</v>
      </c>
      <c r="D284" s="106" t="s">
        <v>633</v>
      </c>
      <c r="E284" s="105">
        <v>-29.45</v>
      </c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4"/>
      <c r="BD284" s="74"/>
      <c r="BE284" s="74"/>
      <c r="BF284" s="74"/>
      <c r="BG284" s="73"/>
      <c r="BH284" s="73"/>
      <c r="BI284" s="73"/>
      <c r="BJ284" s="73"/>
      <c r="BK284" s="105">
        <v>-29.45</v>
      </c>
      <c r="BL284" s="105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105">
        <v>-29.45</v>
      </c>
      <c r="CC284" s="73"/>
      <c r="CD284" s="75">
        <f t="shared" si="18"/>
        <v>0</v>
      </c>
    </row>
    <row r="285" spans="1:82" ht="15" customHeight="1">
      <c r="A285" s="48" t="s">
        <v>23</v>
      </c>
      <c r="B285" s="103">
        <v>40533</v>
      </c>
      <c r="C285" s="104" t="s">
        <v>634</v>
      </c>
      <c r="D285" s="135"/>
      <c r="E285" s="105">
        <v>38.76</v>
      </c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4"/>
      <c r="BD285" s="74"/>
      <c r="BE285" s="74"/>
      <c r="BF285" s="74"/>
      <c r="BG285" s="73"/>
      <c r="BH285" s="73"/>
      <c r="BI285" s="73"/>
      <c r="BJ285" s="73"/>
      <c r="BK285" s="73"/>
      <c r="BL285" s="73"/>
      <c r="BM285" s="73"/>
      <c r="BN285" s="105">
        <v>2</v>
      </c>
      <c r="BO285" s="105">
        <v>0.34</v>
      </c>
      <c r="BP285" s="105">
        <v>0.42</v>
      </c>
      <c r="BQ285" s="73"/>
      <c r="BR285" s="73"/>
      <c r="BS285" s="73"/>
      <c r="BT285" s="73"/>
      <c r="BU285" s="73"/>
      <c r="BV285" s="73"/>
      <c r="BW285" s="73"/>
      <c r="BX285" s="105">
        <v>36</v>
      </c>
      <c r="BY285" s="73"/>
      <c r="BZ285" s="73"/>
      <c r="CA285" s="73"/>
      <c r="CB285" s="105">
        <v>38.76</v>
      </c>
      <c r="CC285" s="73"/>
      <c r="CD285" s="75">
        <f t="shared" si="18"/>
        <v>0</v>
      </c>
    </row>
    <row r="286" spans="1:82" ht="15" customHeight="1">
      <c r="A286" s="43" t="s">
        <v>24</v>
      </c>
      <c r="B286" s="103">
        <v>40533</v>
      </c>
      <c r="C286" s="104" t="s">
        <v>0</v>
      </c>
      <c r="D286" s="135"/>
      <c r="E286" s="105">
        <v>-30</v>
      </c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4"/>
      <c r="BD286" s="74"/>
      <c r="BE286" s="74"/>
      <c r="BF286" s="74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105">
        <v>-30</v>
      </c>
      <c r="CB286" s="73"/>
      <c r="CC286" s="73"/>
      <c r="CD286" s="75">
        <f t="shared" si="18"/>
        <v>-30</v>
      </c>
    </row>
    <row r="287" spans="1:82" ht="15" customHeight="1">
      <c r="A287" s="48" t="s">
        <v>23</v>
      </c>
      <c r="B287" s="103">
        <v>40709</v>
      </c>
      <c r="C287" s="104" t="s">
        <v>635</v>
      </c>
      <c r="D287" s="135"/>
      <c r="E287" s="105">
        <v>30</v>
      </c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4"/>
      <c r="BD287" s="74"/>
      <c r="BE287" s="74"/>
      <c r="BF287" s="74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105">
        <v>30</v>
      </c>
      <c r="CC287" s="73"/>
      <c r="CD287" s="75">
        <f t="shared" si="18"/>
        <v>30</v>
      </c>
    </row>
    <row r="288" spans="1:82" ht="15" customHeight="1">
      <c r="A288" s="43" t="s">
        <v>24</v>
      </c>
      <c r="B288" s="103">
        <v>40536</v>
      </c>
      <c r="C288" s="104" t="s">
        <v>636</v>
      </c>
      <c r="D288" s="106" t="s">
        <v>637</v>
      </c>
      <c r="E288" s="105">
        <v>-525</v>
      </c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5"/>
      <c r="AH288" s="73"/>
      <c r="AI288" s="75"/>
      <c r="AJ288" s="75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105">
        <v>-525</v>
      </c>
      <c r="AY288" s="75"/>
      <c r="AZ288" s="73"/>
      <c r="BA288" s="73"/>
      <c r="BB288" s="73"/>
      <c r="BC288" s="74"/>
      <c r="BD288" s="74"/>
      <c r="BE288" s="74"/>
      <c r="BF288" s="74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105">
        <v>-525</v>
      </c>
      <c r="CB288" s="73"/>
      <c r="CC288" s="73"/>
      <c r="CD288" s="75">
        <f t="shared" si="18"/>
        <v>0</v>
      </c>
    </row>
    <row r="289" spans="1:82" ht="15" customHeight="1">
      <c r="A289" s="43" t="s">
        <v>24</v>
      </c>
      <c r="B289" s="103">
        <v>40540</v>
      </c>
      <c r="C289" s="104" t="s">
        <v>38</v>
      </c>
      <c r="D289" s="106" t="s">
        <v>606</v>
      </c>
      <c r="E289" s="105">
        <v>-624.04</v>
      </c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105">
        <v>-624.04</v>
      </c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4"/>
      <c r="BD289" s="74"/>
      <c r="BE289" s="74"/>
      <c r="BF289" s="74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5">
        <f t="shared" si="18"/>
        <v>0</v>
      </c>
    </row>
    <row r="290" spans="1:82" ht="15" customHeight="1">
      <c r="A290" s="43" t="s">
        <v>24</v>
      </c>
      <c r="B290" s="103">
        <v>40540</v>
      </c>
      <c r="C290" s="104" t="s">
        <v>39</v>
      </c>
      <c r="D290" s="106" t="s">
        <v>606</v>
      </c>
      <c r="E290" s="105">
        <v>-936.4</v>
      </c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105">
        <v>-468.2</v>
      </c>
      <c r="AN290" s="73"/>
      <c r="AO290" s="105">
        <v>-468.2</v>
      </c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4"/>
      <c r="BD290" s="74"/>
      <c r="BE290" s="74"/>
      <c r="BF290" s="74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5">
        <f t="shared" si="18"/>
        <v>0</v>
      </c>
    </row>
    <row r="291" spans="1:82" ht="15" customHeight="1">
      <c r="A291" s="43" t="s">
        <v>24</v>
      </c>
      <c r="B291" s="103">
        <v>40540</v>
      </c>
      <c r="C291" s="104" t="s">
        <v>41</v>
      </c>
      <c r="D291" s="106" t="s">
        <v>606</v>
      </c>
      <c r="E291" s="105">
        <v>-611.88</v>
      </c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105">
        <v>-152.97</v>
      </c>
      <c r="AN291" s="73"/>
      <c r="AO291" s="105">
        <v>-458.91</v>
      </c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4"/>
      <c r="BD291" s="74"/>
      <c r="BE291" s="74"/>
      <c r="BF291" s="74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5">
        <f t="shared" si="18"/>
        <v>0</v>
      </c>
    </row>
    <row r="292" spans="1:82" ht="15" customHeight="1">
      <c r="A292" s="43" t="s">
        <v>24</v>
      </c>
      <c r="B292" s="103">
        <v>40540</v>
      </c>
      <c r="C292" s="104" t="s">
        <v>198</v>
      </c>
      <c r="D292" s="106" t="s">
        <v>606</v>
      </c>
      <c r="E292" s="105">
        <v>-80</v>
      </c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105">
        <v>-80</v>
      </c>
      <c r="AH292" s="73"/>
      <c r="AI292" s="73"/>
      <c r="AJ292" s="73"/>
      <c r="AK292" s="73"/>
      <c r="AL292" s="73"/>
      <c r="AM292" s="75"/>
      <c r="AN292" s="73"/>
      <c r="AO292" s="75"/>
      <c r="AP292" s="73"/>
      <c r="AQ292" s="73"/>
      <c r="AR292" s="77"/>
      <c r="AS292" s="75"/>
      <c r="AT292" s="73"/>
      <c r="AU292" s="73"/>
      <c r="AV292" s="73"/>
      <c r="AW292" s="73"/>
      <c r="AX292" s="73"/>
      <c r="AY292" s="73"/>
      <c r="AZ292" s="73"/>
      <c r="BA292" s="73"/>
      <c r="BB292" s="73"/>
      <c r="BC292" s="74"/>
      <c r="BD292" s="74"/>
      <c r="BE292" s="74"/>
      <c r="BF292" s="74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5">
        <f t="shared" si="18"/>
        <v>0</v>
      </c>
    </row>
    <row r="293" spans="1:82" ht="15" customHeight="1">
      <c r="A293" s="43" t="s">
        <v>24</v>
      </c>
      <c r="B293" s="103">
        <v>40540</v>
      </c>
      <c r="C293" s="104" t="s">
        <v>180</v>
      </c>
      <c r="D293" s="135" t="s">
        <v>526</v>
      </c>
      <c r="E293" s="105">
        <v>-1</v>
      </c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4"/>
      <c r="BD293" s="74"/>
      <c r="BE293" s="74"/>
      <c r="BF293" s="74"/>
      <c r="BG293" s="73"/>
      <c r="BH293" s="73"/>
      <c r="BI293" s="73"/>
      <c r="BJ293" s="73"/>
      <c r="BK293" s="73"/>
      <c r="BL293" s="73"/>
      <c r="BM293" s="105">
        <v>-1</v>
      </c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5">
        <f t="shared" si="18"/>
        <v>0</v>
      </c>
    </row>
    <row r="294" spans="1:82" ht="15" customHeight="1">
      <c r="A294" s="43" t="s">
        <v>24</v>
      </c>
      <c r="B294" s="103">
        <v>40540</v>
      </c>
      <c r="C294" s="140" t="s">
        <v>604</v>
      </c>
      <c r="D294" s="135" t="s">
        <v>526</v>
      </c>
      <c r="E294" s="105">
        <v>1</v>
      </c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4"/>
      <c r="BD294" s="74"/>
      <c r="BE294" s="74"/>
      <c r="BF294" s="74"/>
      <c r="BG294" s="73"/>
      <c r="BH294" s="73"/>
      <c r="BI294" s="73"/>
      <c r="BJ294" s="73"/>
      <c r="BK294" s="73"/>
      <c r="BL294" s="73"/>
      <c r="BM294" s="105">
        <v>1</v>
      </c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5">
        <f t="shared" si="18"/>
        <v>0</v>
      </c>
    </row>
    <row r="295" spans="1:82" ht="15" customHeight="1">
      <c r="A295" s="43" t="s">
        <v>24</v>
      </c>
      <c r="B295" s="103">
        <v>40540</v>
      </c>
      <c r="C295" s="104" t="s">
        <v>199</v>
      </c>
      <c r="D295" s="106" t="s">
        <v>606</v>
      </c>
      <c r="E295" s="105">
        <v>-80</v>
      </c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105">
        <v>-80</v>
      </c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4"/>
      <c r="BD295" s="74"/>
      <c r="BE295" s="74"/>
      <c r="BF295" s="74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5">
        <f t="shared" si="18"/>
        <v>0</v>
      </c>
    </row>
    <row r="296" spans="1:82" ht="15" customHeight="1">
      <c r="A296" s="43" t="s">
        <v>24</v>
      </c>
      <c r="B296" s="103">
        <v>40540</v>
      </c>
      <c r="C296" s="104" t="s">
        <v>42</v>
      </c>
      <c r="D296" s="106" t="s">
        <v>606</v>
      </c>
      <c r="E296" s="105">
        <v>-80</v>
      </c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105">
        <v>-80</v>
      </c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4"/>
      <c r="BD296" s="74"/>
      <c r="BE296" s="74"/>
      <c r="BF296" s="74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5">
        <f t="shared" si="18"/>
        <v>0</v>
      </c>
    </row>
    <row r="297" spans="1:82" ht="15" customHeight="1">
      <c r="A297" s="43" t="s">
        <v>24</v>
      </c>
      <c r="B297" s="103">
        <v>40540</v>
      </c>
      <c r="C297" s="104" t="s">
        <v>180</v>
      </c>
      <c r="D297" s="135" t="s">
        <v>526</v>
      </c>
      <c r="E297" s="105">
        <v>-1</v>
      </c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5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4"/>
      <c r="BD297" s="74"/>
      <c r="BE297" s="74"/>
      <c r="BF297" s="74"/>
      <c r="BG297" s="73"/>
      <c r="BH297" s="73"/>
      <c r="BI297" s="73"/>
      <c r="BJ297" s="73"/>
      <c r="BK297" s="73"/>
      <c r="BL297" s="73"/>
      <c r="BM297" s="105">
        <v>-1</v>
      </c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5">
        <f t="shared" si="18"/>
        <v>0</v>
      </c>
    </row>
    <row r="298" spans="1:82" ht="15" customHeight="1">
      <c r="A298" s="43" t="s">
        <v>24</v>
      </c>
      <c r="B298" s="103">
        <v>40540</v>
      </c>
      <c r="C298" s="140" t="s">
        <v>605</v>
      </c>
      <c r="D298" s="135" t="s">
        <v>526</v>
      </c>
      <c r="E298" s="105">
        <v>1</v>
      </c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4"/>
      <c r="BD298" s="74"/>
      <c r="BE298" s="74"/>
      <c r="BF298" s="74"/>
      <c r="BG298" s="73"/>
      <c r="BH298" s="73"/>
      <c r="BI298" s="73"/>
      <c r="BJ298" s="73"/>
      <c r="BK298" s="73"/>
      <c r="BL298" s="73"/>
      <c r="BM298" s="105">
        <v>1</v>
      </c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5">
        <f t="shared" si="18"/>
        <v>0</v>
      </c>
    </row>
    <row r="299" spans="1:82" ht="15" customHeight="1">
      <c r="A299" s="43" t="s">
        <v>24</v>
      </c>
      <c r="B299" s="103">
        <v>40540</v>
      </c>
      <c r="C299" s="104" t="s">
        <v>40</v>
      </c>
      <c r="D299" s="106" t="s">
        <v>606</v>
      </c>
      <c r="E299" s="105">
        <v>-80</v>
      </c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105">
        <v>-80</v>
      </c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4"/>
      <c r="BD299" s="74"/>
      <c r="BE299" s="74"/>
      <c r="BF299" s="74"/>
      <c r="BG299" s="73"/>
      <c r="BH299" s="73"/>
      <c r="BI299" s="73"/>
      <c r="BJ299" s="73"/>
      <c r="BK299" s="73"/>
      <c r="BL299" s="77"/>
      <c r="BM299" s="75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5">
        <f t="shared" si="18"/>
        <v>0</v>
      </c>
    </row>
    <row r="300" spans="1:82" ht="15" customHeight="1">
      <c r="A300" s="43" t="s">
        <v>24</v>
      </c>
      <c r="B300" s="103">
        <v>40540</v>
      </c>
      <c r="C300" s="104" t="s">
        <v>180</v>
      </c>
      <c r="D300" s="135" t="s">
        <v>526</v>
      </c>
      <c r="E300" s="105">
        <v>-1</v>
      </c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4"/>
      <c r="BD300" s="74"/>
      <c r="BE300" s="74"/>
      <c r="BF300" s="74"/>
      <c r="BG300" s="73"/>
      <c r="BH300" s="73"/>
      <c r="BI300" s="73"/>
      <c r="BJ300" s="73"/>
      <c r="BK300" s="73"/>
      <c r="BL300" s="73"/>
      <c r="BM300" s="105">
        <v>-1</v>
      </c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5">
        <f t="shared" si="18"/>
        <v>0</v>
      </c>
    </row>
    <row r="301" spans="1:82" ht="15" customHeight="1">
      <c r="A301" s="43" t="s">
        <v>24</v>
      </c>
      <c r="B301" s="103">
        <v>40540</v>
      </c>
      <c r="C301" s="140" t="s">
        <v>607</v>
      </c>
      <c r="D301" s="135" t="s">
        <v>526</v>
      </c>
      <c r="E301" s="105">
        <v>1</v>
      </c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4"/>
      <c r="BD301" s="74"/>
      <c r="BE301" s="74"/>
      <c r="BF301" s="74"/>
      <c r="BG301" s="73"/>
      <c r="BH301" s="73"/>
      <c r="BI301" s="73"/>
      <c r="BJ301" s="73"/>
      <c r="BK301" s="73"/>
      <c r="BL301" s="73"/>
      <c r="BM301" s="105">
        <v>1</v>
      </c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5">
        <f t="shared" si="18"/>
        <v>0</v>
      </c>
    </row>
    <row r="302" spans="1:82" ht="15" customHeight="1">
      <c r="A302" s="48" t="s">
        <v>23</v>
      </c>
      <c r="B302" s="103">
        <v>40541</v>
      </c>
      <c r="C302" s="104" t="s">
        <v>638</v>
      </c>
      <c r="D302" s="135"/>
      <c r="E302" s="105">
        <v>6</v>
      </c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105">
        <v>6</v>
      </c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4"/>
      <c r="BD302" s="74"/>
      <c r="BE302" s="74"/>
      <c r="BF302" s="74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105">
        <v>6</v>
      </c>
      <c r="CC302" s="73"/>
      <c r="CD302" s="75">
        <f t="shared" si="18"/>
        <v>0</v>
      </c>
    </row>
    <row r="303" spans="1:82" ht="15" customHeight="1">
      <c r="A303" s="48" t="s">
        <v>23</v>
      </c>
      <c r="B303" s="103">
        <v>40541</v>
      </c>
      <c r="C303" s="104" t="s">
        <v>638</v>
      </c>
      <c r="D303" s="135"/>
      <c r="E303" s="105">
        <v>6</v>
      </c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105">
        <v>6</v>
      </c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4"/>
      <c r="BD303" s="74"/>
      <c r="BE303" s="74"/>
      <c r="BF303" s="74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105">
        <v>6</v>
      </c>
      <c r="CC303" s="73"/>
      <c r="CD303" s="75">
        <f t="shared" si="18"/>
        <v>0</v>
      </c>
    </row>
    <row r="304" spans="1:82" ht="15" customHeight="1">
      <c r="A304" s="48" t="s">
        <v>23</v>
      </c>
      <c r="B304" s="103">
        <v>40543</v>
      </c>
      <c r="C304" s="104" t="s">
        <v>638</v>
      </c>
      <c r="D304" s="135"/>
      <c r="E304" s="105">
        <v>6</v>
      </c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105">
        <v>6</v>
      </c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4"/>
      <c r="BD304" s="74"/>
      <c r="BE304" s="74"/>
      <c r="BF304" s="74"/>
      <c r="BG304" s="73"/>
      <c r="BH304" s="73"/>
      <c r="BI304" s="73"/>
      <c r="BJ304" s="73"/>
      <c r="BK304" s="73"/>
      <c r="BL304" s="73"/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105">
        <v>6</v>
      </c>
      <c r="CC304" s="73"/>
      <c r="CD304" s="75">
        <f t="shared" si="18"/>
        <v>0</v>
      </c>
    </row>
    <row r="305" spans="1:82" ht="15" customHeight="1">
      <c r="A305" s="48" t="s">
        <v>23</v>
      </c>
      <c r="B305" s="103">
        <v>40543</v>
      </c>
      <c r="C305" s="104" t="s">
        <v>638</v>
      </c>
      <c r="D305" s="135"/>
      <c r="E305" s="105">
        <v>6</v>
      </c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105">
        <v>6</v>
      </c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4"/>
      <c r="BD305" s="74"/>
      <c r="BE305" s="74"/>
      <c r="BF305" s="74"/>
      <c r="BG305" s="73"/>
      <c r="BH305" s="73"/>
      <c r="BI305" s="73"/>
      <c r="BJ305" s="73"/>
      <c r="BK305" s="73"/>
      <c r="BL305" s="73"/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105">
        <v>6</v>
      </c>
      <c r="CC305" s="73"/>
      <c r="CD305" s="75">
        <f t="shared" ref="CD305:CD319" si="19">E305-SUM(F305:BX305)</f>
        <v>0</v>
      </c>
    </row>
    <row r="306" spans="1:82" ht="15" customHeight="1">
      <c r="A306" s="43" t="s">
        <v>24</v>
      </c>
      <c r="B306" s="103">
        <v>40543</v>
      </c>
      <c r="C306" s="104" t="s">
        <v>197</v>
      </c>
      <c r="D306" s="106" t="s">
        <v>639</v>
      </c>
      <c r="E306" s="105">
        <v>-138.06</v>
      </c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4"/>
      <c r="BD306" s="74"/>
      <c r="BE306" s="74"/>
      <c r="BF306" s="74"/>
      <c r="BG306" s="73"/>
      <c r="BH306" s="73"/>
      <c r="BI306" s="105">
        <v>-138.06</v>
      </c>
      <c r="BJ306" s="73"/>
      <c r="BK306" s="73"/>
      <c r="BL306" s="73"/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5">
        <f t="shared" si="19"/>
        <v>0</v>
      </c>
    </row>
    <row r="307" spans="1:82" ht="15" customHeight="1">
      <c r="A307" s="128" t="s">
        <v>314</v>
      </c>
      <c r="B307" s="103">
        <v>40543</v>
      </c>
      <c r="C307" s="104" t="s">
        <v>475</v>
      </c>
      <c r="D307" s="135"/>
      <c r="E307" s="105">
        <v>84</v>
      </c>
      <c r="F307" s="73"/>
      <c r="G307" s="73"/>
      <c r="H307" s="73"/>
      <c r="I307" s="73"/>
      <c r="J307" s="73"/>
      <c r="K307" s="73"/>
      <c r="L307" s="73"/>
      <c r="M307" s="73"/>
      <c r="N307" s="73"/>
      <c r="O307" s="105">
        <v>84</v>
      </c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4"/>
      <c r="BD307" s="74"/>
      <c r="BE307" s="74"/>
      <c r="BF307" s="74"/>
      <c r="BG307" s="73"/>
      <c r="BH307" s="73"/>
      <c r="BI307" s="73"/>
      <c r="BJ307" s="73"/>
      <c r="BK307" s="73"/>
      <c r="BL307" s="73"/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105">
        <v>84</v>
      </c>
      <c r="CD307" s="75">
        <f t="shared" si="19"/>
        <v>0</v>
      </c>
    </row>
    <row r="308" spans="1:82" ht="15" customHeight="1">
      <c r="A308" s="128" t="s">
        <v>314</v>
      </c>
      <c r="B308" s="103">
        <v>40543</v>
      </c>
      <c r="C308" s="104" t="s">
        <v>486</v>
      </c>
      <c r="D308" s="135"/>
      <c r="E308" s="105">
        <v>36</v>
      </c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105">
        <v>36</v>
      </c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4"/>
      <c r="BD308" s="74"/>
      <c r="BE308" s="74"/>
      <c r="BF308" s="74"/>
      <c r="BG308" s="73"/>
      <c r="BH308" s="73"/>
      <c r="BI308" s="73"/>
      <c r="BJ308" s="73"/>
      <c r="BK308" s="73"/>
      <c r="BL308" s="73"/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105">
        <v>36</v>
      </c>
      <c r="CD308" s="75">
        <f t="shared" si="19"/>
        <v>0</v>
      </c>
    </row>
    <row r="309" spans="1:82" ht="15" customHeight="1">
      <c r="A309" s="128" t="s">
        <v>314</v>
      </c>
      <c r="B309" s="103">
        <v>40543</v>
      </c>
      <c r="C309" s="104" t="s">
        <v>640</v>
      </c>
      <c r="D309" s="135"/>
      <c r="E309" s="105">
        <v>3</v>
      </c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105">
        <v>3</v>
      </c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4"/>
      <c r="BD309" s="74"/>
      <c r="BE309" s="74"/>
      <c r="BF309" s="74"/>
      <c r="BG309" s="73"/>
      <c r="BH309" s="73"/>
      <c r="BI309" s="73"/>
      <c r="BJ309" s="73"/>
      <c r="BK309" s="73"/>
      <c r="BL309" s="73"/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105">
        <v>3</v>
      </c>
      <c r="CD309" s="75">
        <f t="shared" si="19"/>
        <v>0</v>
      </c>
    </row>
    <row r="310" spans="1:82" ht="15" customHeight="1">
      <c r="A310" s="43" t="s">
        <v>24</v>
      </c>
      <c r="B310" s="103">
        <v>40546</v>
      </c>
      <c r="C310" s="104" t="s">
        <v>213</v>
      </c>
      <c r="D310" s="135"/>
      <c r="E310" s="105">
        <v>-1122</v>
      </c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4"/>
      <c r="BD310" s="74"/>
      <c r="BE310" s="74"/>
      <c r="BF310" s="74"/>
      <c r="BG310" s="73"/>
      <c r="BH310" s="73"/>
      <c r="BI310" s="73"/>
      <c r="BJ310" s="73"/>
      <c r="BK310" s="73"/>
      <c r="BL310" s="73"/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105">
        <v>-1122</v>
      </c>
      <c r="CB310" s="73"/>
      <c r="CC310" s="73"/>
      <c r="CD310" s="75">
        <f t="shared" si="19"/>
        <v>-1122</v>
      </c>
    </row>
    <row r="311" spans="1:82" ht="15" customHeight="1">
      <c r="A311" s="48" t="s">
        <v>23</v>
      </c>
      <c r="B311" s="103">
        <v>40553</v>
      </c>
      <c r="C311" s="104" t="s">
        <v>612</v>
      </c>
      <c r="D311" s="135"/>
      <c r="E311" s="105">
        <v>1122</v>
      </c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4"/>
      <c r="BD311" s="74"/>
      <c r="BE311" s="74"/>
      <c r="BF311" s="74"/>
      <c r="BG311" s="73"/>
      <c r="BH311" s="73"/>
      <c r="BI311" s="73"/>
      <c r="BJ311" s="73"/>
      <c r="BK311" s="73"/>
      <c r="BL311" s="73"/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105">
        <v>1122</v>
      </c>
      <c r="CC311" s="73"/>
      <c r="CD311" s="75">
        <f t="shared" si="19"/>
        <v>1122</v>
      </c>
    </row>
    <row r="312" spans="1:82" ht="15" customHeight="1">
      <c r="A312" s="48" t="s">
        <v>23</v>
      </c>
      <c r="B312" s="103">
        <v>40553</v>
      </c>
      <c r="C312" s="104" t="s">
        <v>43</v>
      </c>
      <c r="D312" s="154" t="s">
        <v>91</v>
      </c>
      <c r="E312" s="105">
        <v>-382</v>
      </c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105">
        <v>-80</v>
      </c>
      <c r="AH312" s="73"/>
      <c r="AI312" s="105">
        <v>-302</v>
      </c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4"/>
      <c r="BD312" s="74"/>
      <c r="BE312" s="74"/>
      <c r="BF312" s="74"/>
      <c r="BG312" s="73"/>
      <c r="BH312" s="73"/>
      <c r="BI312" s="73"/>
      <c r="BJ312" s="73"/>
      <c r="BK312" s="73"/>
      <c r="BL312" s="73"/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105">
        <v>-382</v>
      </c>
      <c r="CC312" s="73"/>
      <c r="CD312" s="75">
        <f t="shared" si="19"/>
        <v>0</v>
      </c>
    </row>
    <row r="313" spans="1:82" ht="15" customHeight="1">
      <c r="A313" s="48" t="s">
        <v>23</v>
      </c>
      <c r="B313" s="103">
        <v>40553</v>
      </c>
      <c r="C313" s="104" t="s">
        <v>144</v>
      </c>
      <c r="D313" s="154" t="s">
        <v>91</v>
      </c>
      <c r="E313" s="105">
        <v>-200</v>
      </c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105">
        <v>-200</v>
      </c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4"/>
      <c r="BD313" s="74"/>
      <c r="BE313" s="74"/>
      <c r="BF313" s="74"/>
      <c r="BG313" s="73"/>
      <c r="BH313" s="73"/>
      <c r="BI313" s="73"/>
      <c r="BJ313" s="73"/>
      <c r="BK313" s="73"/>
      <c r="BL313" s="73"/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105">
        <v>-200</v>
      </c>
      <c r="CC313" s="73"/>
      <c r="CD313" s="75">
        <f t="shared" si="19"/>
        <v>0</v>
      </c>
    </row>
    <row r="314" spans="1:82" ht="15" customHeight="1">
      <c r="A314" s="48" t="s">
        <v>23</v>
      </c>
      <c r="B314" s="103">
        <v>40553</v>
      </c>
      <c r="C314" s="104" t="s">
        <v>107</v>
      </c>
      <c r="D314" s="154" t="s">
        <v>91</v>
      </c>
      <c r="E314" s="105">
        <v>-200</v>
      </c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105">
        <v>-200</v>
      </c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4"/>
      <c r="BD314" s="74"/>
      <c r="BE314" s="74"/>
      <c r="BF314" s="74"/>
      <c r="BG314" s="73"/>
      <c r="BH314" s="73"/>
      <c r="BI314" s="73"/>
      <c r="BJ314" s="73"/>
      <c r="BK314" s="73"/>
      <c r="BL314" s="73"/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105">
        <v>-200</v>
      </c>
      <c r="CC314" s="73"/>
      <c r="CD314" s="75">
        <f t="shared" si="19"/>
        <v>0</v>
      </c>
    </row>
    <row r="315" spans="1:82" ht="15" customHeight="1">
      <c r="A315" s="48" t="s">
        <v>23</v>
      </c>
      <c r="B315" s="103">
        <v>40553</v>
      </c>
      <c r="C315" s="104" t="s">
        <v>451</v>
      </c>
      <c r="D315" s="154" t="s">
        <v>91</v>
      </c>
      <c r="E315" s="105">
        <v>-80</v>
      </c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105">
        <v>-80</v>
      </c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4"/>
      <c r="BD315" s="74"/>
      <c r="BE315" s="74"/>
      <c r="BF315" s="74"/>
      <c r="BG315" s="73"/>
      <c r="BH315" s="73"/>
      <c r="BI315" s="73"/>
      <c r="BJ315" s="73"/>
      <c r="BK315" s="73"/>
      <c r="BL315" s="73"/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105">
        <v>-80</v>
      </c>
      <c r="CC315" s="73"/>
      <c r="CD315" s="75">
        <f t="shared" si="19"/>
        <v>0</v>
      </c>
    </row>
    <row r="316" spans="1:82" ht="15" customHeight="1">
      <c r="A316" s="48" t="s">
        <v>23</v>
      </c>
      <c r="B316" s="103">
        <v>40553</v>
      </c>
      <c r="C316" s="104" t="s">
        <v>641</v>
      </c>
      <c r="D316" s="154" t="s">
        <v>91</v>
      </c>
      <c r="E316" s="105">
        <v>-240</v>
      </c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105">
        <v>-240</v>
      </c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4"/>
      <c r="BD316" s="74"/>
      <c r="BE316" s="74"/>
      <c r="BF316" s="74"/>
      <c r="BG316" s="73"/>
      <c r="BH316" s="73"/>
      <c r="BI316" s="73"/>
      <c r="BJ316" s="73"/>
      <c r="BK316" s="73"/>
      <c r="BL316" s="73"/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105">
        <v>-240</v>
      </c>
      <c r="CC316" s="73"/>
      <c r="CD316" s="75">
        <f t="shared" si="19"/>
        <v>0</v>
      </c>
    </row>
    <row r="317" spans="1:82" ht="15" customHeight="1">
      <c r="A317" s="48" t="s">
        <v>23</v>
      </c>
      <c r="B317" s="103">
        <v>40553</v>
      </c>
      <c r="C317" s="104" t="s">
        <v>642</v>
      </c>
      <c r="D317" s="154" t="s">
        <v>91</v>
      </c>
      <c r="E317" s="105">
        <v>-20</v>
      </c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105">
        <v>-20</v>
      </c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4"/>
      <c r="BD317" s="74"/>
      <c r="BE317" s="74"/>
      <c r="BF317" s="74"/>
      <c r="BG317" s="73"/>
      <c r="BH317" s="73"/>
      <c r="BI317" s="73"/>
      <c r="BJ317" s="73"/>
      <c r="BK317" s="73"/>
      <c r="BL317" s="73"/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105">
        <v>-20</v>
      </c>
      <c r="CC317" s="73"/>
      <c r="CD317" s="75">
        <f t="shared" si="19"/>
        <v>0</v>
      </c>
    </row>
    <row r="318" spans="1:82" ht="15" customHeight="1">
      <c r="A318" s="43" t="s">
        <v>24</v>
      </c>
      <c r="B318" s="103">
        <v>40562</v>
      </c>
      <c r="C318" s="120" t="s">
        <v>46</v>
      </c>
      <c r="D318" s="106" t="s">
        <v>643</v>
      </c>
      <c r="E318" s="105">
        <v>-63.89</v>
      </c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105">
        <v>-26.2</v>
      </c>
      <c r="AI318" s="73"/>
      <c r="AJ318" s="73"/>
      <c r="AK318" s="73"/>
      <c r="AL318" s="73"/>
      <c r="AM318" s="73"/>
      <c r="AN318" s="105">
        <v>-15.16</v>
      </c>
      <c r="AO318" s="73"/>
      <c r="AP318" s="105">
        <v>-22.53</v>
      </c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4"/>
      <c r="BD318" s="74"/>
      <c r="BE318" s="74"/>
      <c r="BF318" s="74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5">
        <f t="shared" si="19"/>
        <v>0</v>
      </c>
    </row>
    <row r="319" spans="1:82" ht="15" customHeight="1" thickBot="1">
      <c r="A319" s="43" t="s">
        <v>24</v>
      </c>
      <c r="B319" s="103">
        <v>40574</v>
      </c>
      <c r="C319" s="104" t="s">
        <v>7</v>
      </c>
      <c r="D319" s="106" t="s">
        <v>644</v>
      </c>
      <c r="E319" s="105">
        <v>-1155.72</v>
      </c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105">
        <v>-459.62039069344843</v>
      </c>
      <c r="AK319" s="73"/>
      <c r="AL319" s="73"/>
      <c r="AM319" s="73"/>
      <c r="AN319" s="105">
        <v>-279.98769499518664</v>
      </c>
      <c r="AO319" s="73"/>
      <c r="AP319" s="105">
        <v>-416.11616239954139</v>
      </c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4"/>
      <c r="BD319" s="74"/>
      <c r="BE319" s="74"/>
      <c r="BF319" s="74"/>
      <c r="BG319" s="73"/>
      <c r="BH319" s="73"/>
      <c r="BI319" s="73"/>
      <c r="BJ319" s="73"/>
      <c r="BK319" s="73"/>
      <c r="BL319" s="73"/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5">
        <f t="shared" si="19"/>
        <v>4.2480881763822254E-3</v>
      </c>
    </row>
    <row r="320" spans="1:82" ht="15" customHeight="1" thickTop="1" thickBot="1">
      <c r="A320" s="12"/>
      <c r="B320" s="46"/>
      <c r="C320" s="47" t="s">
        <v>150</v>
      </c>
      <c r="D320" s="143"/>
      <c r="E320" s="71"/>
      <c r="F320" s="71">
        <f t="shared" ref="F320:AK320" si="20">SUM(F241:F319)</f>
        <v>0</v>
      </c>
      <c r="G320" s="71">
        <f t="shared" si="20"/>
        <v>0</v>
      </c>
      <c r="H320" s="71">
        <f t="shared" si="20"/>
        <v>944</v>
      </c>
      <c r="I320" s="71">
        <f t="shared" si="20"/>
        <v>1720</v>
      </c>
      <c r="J320" s="71">
        <f t="shared" si="20"/>
        <v>0</v>
      </c>
      <c r="K320" s="71">
        <f t="shared" si="20"/>
        <v>57</v>
      </c>
      <c r="L320" s="71">
        <f t="shared" si="20"/>
        <v>2279</v>
      </c>
      <c r="M320" s="71">
        <f t="shared" si="20"/>
        <v>0</v>
      </c>
      <c r="N320" s="71">
        <f t="shared" si="20"/>
        <v>578</v>
      </c>
      <c r="O320" s="71">
        <f t="shared" si="20"/>
        <v>1089</v>
      </c>
      <c r="P320" s="71">
        <f t="shared" si="20"/>
        <v>316.5</v>
      </c>
      <c r="Q320" s="71">
        <f t="shared" si="20"/>
        <v>0</v>
      </c>
      <c r="R320" s="71">
        <f t="shared" si="20"/>
        <v>0</v>
      </c>
      <c r="S320" s="71">
        <f t="shared" si="20"/>
        <v>0</v>
      </c>
      <c r="T320" s="71">
        <f t="shared" si="20"/>
        <v>0</v>
      </c>
      <c r="U320" s="71">
        <f t="shared" si="20"/>
        <v>0</v>
      </c>
      <c r="V320" s="71">
        <f t="shared" si="20"/>
        <v>0</v>
      </c>
      <c r="W320" s="71">
        <f t="shared" si="20"/>
        <v>24</v>
      </c>
      <c r="X320" s="71">
        <f t="shared" si="20"/>
        <v>0</v>
      </c>
      <c r="Y320" s="71">
        <f t="shared" si="20"/>
        <v>0</v>
      </c>
      <c r="Z320" s="71">
        <f t="shared" si="20"/>
        <v>0</v>
      </c>
      <c r="AA320" s="71">
        <f t="shared" si="20"/>
        <v>0</v>
      </c>
      <c r="AB320" s="71">
        <f t="shared" si="20"/>
        <v>0</v>
      </c>
      <c r="AC320" s="71">
        <f t="shared" si="20"/>
        <v>0</v>
      </c>
      <c r="AD320" s="71">
        <f t="shared" si="20"/>
        <v>0</v>
      </c>
      <c r="AE320" s="71">
        <f t="shared" si="20"/>
        <v>0</v>
      </c>
      <c r="AF320" s="71">
        <f t="shared" si="20"/>
        <v>0</v>
      </c>
      <c r="AG320" s="71">
        <f t="shared" si="20"/>
        <v>-1764.04</v>
      </c>
      <c r="AH320" s="71">
        <f t="shared" si="20"/>
        <v>-485.82039069344842</v>
      </c>
      <c r="AI320" s="71">
        <f t="shared" si="20"/>
        <v>-302</v>
      </c>
      <c r="AJ320" s="71">
        <f t="shared" si="20"/>
        <v>0</v>
      </c>
      <c r="AK320" s="71">
        <f t="shared" si="20"/>
        <v>0</v>
      </c>
      <c r="AL320" s="71">
        <f t="shared" ref="AL320:BR320" si="21">SUM(AL241:AL319)</f>
        <v>0</v>
      </c>
      <c r="AM320" s="71">
        <f t="shared" si="21"/>
        <v>-621.16999999999996</v>
      </c>
      <c r="AN320" s="71">
        <f t="shared" si="21"/>
        <v>-295.14769499518667</v>
      </c>
      <c r="AO320" s="71">
        <f t="shared" si="21"/>
        <v>-927.11</v>
      </c>
      <c r="AP320" s="71">
        <f t="shared" si="21"/>
        <v>-438.64616239954137</v>
      </c>
      <c r="AQ320" s="71">
        <f t="shared" si="21"/>
        <v>0</v>
      </c>
      <c r="AR320" s="71">
        <f t="shared" si="21"/>
        <v>0</v>
      </c>
      <c r="AS320" s="71">
        <f t="shared" si="21"/>
        <v>0</v>
      </c>
      <c r="AT320" s="71">
        <f t="shared" si="21"/>
        <v>0</v>
      </c>
      <c r="AU320" s="71">
        <f t="shared" si="21"/>
        <v>0</v>
      </c>
      <c r="AV320" s="71">
        <f t="shared" si="21"/>
        <v>-145.69999999999999</v>
      </c>
      <c r="AW320" s="71">
        <f t="shared" si="21"/>
        <v>-117.58</v>
      </c>
      <c r="AX320" s="71">
        <f t="shared" si="21"/>
        <v>-525</v>
      </c>
      <c r="AY320" s="71">
        <f t="shared" si="21"/>
        <v>0</v>
      </c>
      <c r="AZ320" s="71">
        <f t="shared" si="21"/>
        <v>0</v>
      </c>
      <c r="BA320" s="71">
        <f t="shared" si="21"/>
        <v>0</v>
      </c>
      <c r="BB320" s="71">
        <f t="shared" si="21"/>
        <v>0</v>
      </c>
      <c r="BC320" s="71">
        <f t="shared" si="21"/>
        <v>0</v>
      </c>
      <c r="BD320" s="71">
        <f t="shared" si="21"/>
        <v>0</v>
      </c>
      <c r="BE320" s="71">
        <f t="shared" si="21"/>
        <v>0</v>
      </c>
      <c r="BF320" s="71">
        <f t="shared" si="21"/>
        <v>0</v>
      </c>
      <c r="BG320" s="71">
        <f t="shared" si="21"/>
        <v>0</v>
      </c>
      <c r="BH320" s="71">
        <f t="shared" si="21"/>
        <v>0</v>
      </c>
      <c r="BI320" s="71">
        <f t="shared" si="21"/>
        <v>-138.06</v>
      </c>
      <c r="BJ320" s="71">
        <f t="shared" si="21"/>
        <v>0</v>
      </c>
      <c r="BK320" s="71">
        <f t="shared" si="21"/>
        <v>-46.67</v>
      </c>
      <c r="BL320" s="71"/>
      <c r="BM320" s="71">
        <f t="shared" si="21"/>
        <v>0</v>
      </c>
      <c r="BN320" s="71">
        <f t="shared" si="21"/>
        <v>-31.4</v>
      </c>
      <c r="BO320" s="71">
        <f t="shared" si="21"/>
        <v>-0.67999999999999994</v>
      </c>
      <c r="BP320" s="71">
        <f t="shared" si="21"/>
        <v>-5.7800000000000011</v>
      </c>
      <c r="BQ320" s="71">
        <f t="shared" si="21"/>
        <v>0</v>
      </c>
      <c r="BR320" s="71">
        <f t="shared" si="21"/>
        <v>0</v>
      </c>
      <c r="BS320" s="71">
        <f t="shared" ref="BS320:BX320" si="22">SUM(BS241:BS319)</f>
        <v>-44.85</v>
      </c>
      <c r="BT320" s="71">
        <f t="shared" si="22"/>
        <v>-162.84</v>
      </c>
      <c r="BU320" s="71">
        <f t="shared" si="22"/>
        <v>-17.239999999999998</v>
      </c>
      <c r="BV320" s="71">
        <f t="shared" si="22"/>
        <v>-60</v>
      </c>
      <c r="BW320" s="71">
        <f t="shared" si="22"/>
        <v>0</v>
      </c>
      <c r="BX320" s="71">
        <f t="shared" si="22"/>
        <v>-206.5</v>
      </c>
      <c r="BY320" s="72">
        <f>SUM(F320:AC320)</f>
        <v>7007.5</v>
      </c>
      <c r="BZ320" s="72">
        <f>SUM(AG320:BX320)</f>
        <v>-6336.2342480881762</v>
      </c>
      <c r="CA320" s="76">
        <f>SUM(CA241:CA319)</f>
        <v>-1702.04</v>
      </c>
      <c r="CB320" s="76">
        <f>SUM(CB241:CB319)</f>
        <v>151.15000000000009</v>
      </c>
      <c r="CC320" s="76">
        <f>SUM(CC241:CC319)</f>
        <v>-94.5</v>
      </c>
      <c r="CD320" s="75"/>
    </row>
    <row r="321" spans="1:82" ht="15" customHeight="1" thickTop="1">
      <c r="A321" s="48" t="s">
        <v>23</v>
      </c>
      <c r="B321" s="103">
        <v>40546</v>
      </c>
      <c r="C321" s="104" t="s">
        <v>638</v>
      </c>
      <c r="D321" s="135"/>
      <c r="E321" s="105">
        <v>6</v>
      </c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105">
        <v>6</v>
      </c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4"/>
      <c r="BD321" s="74"/>
      <c r="BE321" s="74"/>
      <c r="BF321" s="74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105">
        <v>6</v>
      </c>
      <c r="CC321" s="73"/>
      <c r="CD321" s="75">
        <f t="shared" ref="CD321:CD352" si="23">E321-SUM(F321:BX321)</f>
        <v>0</v>
      </c>
    </row>
    <row r="322" spans="1:82" ht="15" customHeight="1">
      <c r="A322" s="48" t="s">
        <v>23</v>
      </c>
      <c r="B322" s="103">
        <v>40547</v>
      </c>
      <c r="C322" s="104" t="s">
        <v>638</v>
      </c>
      <c r="D322" s="135"/>
      <c r="E322" s="105">
        <v>6</v>
      </c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105">
        <v>6</v>
      </c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4"/>
      <c r="BD322" s="74"/>
      <c r="BE322" s="74"/>
      <c r="BF322" s="74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105">
        <v>6</v>
      </c>
      <c r="CC322" s="73"/>
      <c r="CD322" s="75">
        <f t="shared" si="23"/>
        <v>0</v>
      </c>
    </row>
    <row r="323" spans="1:82" ht="15" customHeight="1">
      <c r="A323" s="48" t="s">
        <v>23</v>
      </c>
      <c r="B323" s="103">
        <v>40548</v>
      </c>
      <c r="C323" s="104" t="s">
        <v>77</v>
      </c>
      <c r="D323" s="135"/>
      <c r="E323" s="105">
        <v>100.26</v>
      </c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4"/>
      <c r="BD323" s="74"/>
      <c r="BE323" s="74"/>
      <c r="BF323" s="74"/>
      <c r="BG323" s="73"/>
      <c r="BH323" s="73"/>
      <c r="BI323" s="73"/>
      <c r="BJ323" s="73"/>
      <c r="BK323" s="73"/>
      <c r="BL323" s="73"/>
      <c r="BM323" s="73"/>
      <c r="BN323" s="105">
        <v>2</v>
      </c>
      <c r="BO323" s="105">
        <v>0.34</v>
      </c>
      <c r="BP323" s="105">
        <v>0.42</v>
      </c>
      <c r="BQ323" s="73"/>
      <c r="BR323" s="73"/>
      <c r="BS323" s="73"/>
      <c r="BT323" s="73"/>
      <c r="BU323" s="73"/>
      <c r="BV323" s="73"/>
      <c r="BW323" s="73"/>
      <c r="BX323" s="105">
        <v>97.5</v>
      </c>
      <c r="BY323" s="73"/>
      <c r="BZ323" s="73"/>
      <c r="CA323" s="75"/>
      <c r="CB323" s="105">
        <v>100.26</v>
      </c>
      <c r="CC323" s="73"/>
      <c r="CD323" s="75">
        <f t="shared" si="23"/>
        <v>0</v>
      </c>
    </row>
    <row r="324" spans="1:82" ht="15" customHeight="1">
      <c r="A324" s="43" t="s">
        <v>24</v>
      </c>
      <c r="B324" s="103">
        <v>40548</v>
      </c>
      <c r="C324" s="104" t="s">
        <v>645</v>
      </c>
      <c r="D324" s="135" t="s">
        <v>526</v>
      </c>
      <c r="E324" s="105">
        <v>5.52</v>
      </c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4"/>
      <c r="BD324" s="74"/>
      <c r="BE324" s="74"/>
      <c r="BF324" s="74"/>
      <c r="BG324" s="73"/>
      <c r="BH324" s="73"/>
      <c r="BI324" s="73"/>
      <c r="BJ324" s="73"/>
      <c r="BK324" s="73"/>
      <c r="BL324" s="73"/>
      <c r="BM324" s="73"/>
      <c r="BN324" s="105">
        <v>4</v>
      </c>
      <c r="BO324" s="105">
        <v>0.68</v>
      </c>
      <c r="BP324" s="105">
        <v>0.84</v>
      </c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5">
        <f t="shared" si="23"/>
        <v>0</v>
      </c>
    </row>
    <row r="325" spans="1:82" ht="15" customHeight="1">
      <c r="A325" s="43" t="s">
        <v>24</v>
      </c>
      <c r="B325" s="103">
        <v>40548</v>
      </c>
      <c r="C325" s="104" t="s">
        <v>646</v>
      </c>
      <c r="D325" s="135"/>
      <c r="E325" s="105">
        <v>4763</v>
      </c>
      <c r="F325" s="73"/>
      <c r="G325" s="73"/>
      <c r="H325" s="73"/>
      <c r="I325" s="73"/>
      <c r="J325" s="73"/>
      <c r="K325" s="105">
        <v>43</v>
      </c>
      <c r="L325" s="105">
        <v>2155</v>
      </c>
      <c r="M325" s="105">
        <v>881.5</v>
      </c>
      <c r="N325" s="105">
        <v>466</v>
      </c>
      <c r="O325" s="105">
        <v>1005</v>
      </c>
      <c r="P325" s="105">
        <v>212.5</v>
      </c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4"/>
      <c r="BD325" s="74"/>
      <c r="BE325" s="74"/>
      <c r="BF325" s="74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5">
        <f t="shared" si="23"/>
        <v>0</v>
      </c>
    </row>
    <row r="326" spans="1:82" ht="15" customHeight="1">
      <c r="A326" s="43" t="s">
        <v>24</v>
      </c>
      <c r="B326" s="103">
        <v>40548</v>
      </c>
      <c r="C326" s="104" t="s">
        <v>183</v>
      </c>
      <c r="D326" s="135" t="s">
        <v>526</v>
      </c>
      <c r="E326" s="105">
        <v>-26.6</v>
      </c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4"/>
      <c r="BD326" s="74"/>
      <c r="BE326" s="74"/>
      <c r="BF326" s="74"/>
      <c r="BG326" s="73"/>
      <c r="BH326" s="73"/>
      <c r="BI326" s="73"/>
      <c r="BJ326" s="73"/>
      <c r="BK326" s="73"/>
      <c r="BL326" s="73"/>
      <c r="BM326" s="73"/>
      <c r="BN326" s="105">
        <v>-26.6</v>
      </c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5">
        <f t="shared" si="23"/>
        <v>0</v>
      </c>
    </row>
    <row r="327" spans="1:82" ht="15" customHeight="1">
      <c r="A327" s="43" t="s">
        <v>24</v>
      </c>
      <c r="B327" s="103">
        <v>40548</v>
      </c>
      <c r="C327" s="104" t="s">
        <v>19</v>
      </c>
      <c r="D327" s="135" t="s">
        <v>526</v>
      </c>
      <c r="E327" s="105">
        <v>-4.79</v>
      </c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4"/>
      <c r="BD327" s="74"/>
      <c r="BE327" s="74"/>
      <c r="BF327" s="74"/>
      <c r="BG327" s="73"/>
      <c r="BH327" s="73"/>
      <c r="BI327" s="73"/>
      <c r="BJ327" s="73"/>
      <c r="BK327" s="73"/>
      <c r="BL327" s="73"/>
      <c r="BM327" s="73"/>
      <c r="BN327" s="73"/>
      <c r="BO327" s="73"/>
      <c r="BP327" s="105">
        <v>-4.79</v>
      </c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5">
        <f t="shared" si="23"/>
        <v>0</v>
      </c>
    </row>
    <row r="328" spans="1:82" ht="15" customHeight="1">
      <c r="A328" s="48" t="s">
        <v>23</v>
      </c>
      <c r="B328" s="103">
        <v>40553</v>
      </c>
      <c r="C328" s="104" t="s">
        <v>45</v>
      </c>
      <c r="D328" s="135"/>
      <c r="E328" s="105">
        <v>4.5</v>
      </c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105">
        <v>4.5</v>
      </c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4"/>
      <c r="BD328" s="74"/>
      <c r="BE328" s="74"/>
      <c r="BF328" s="74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105">
        <v>4.5</v>
      </c>
      <c r="CC328" s="73"/>
      <c r="CD328" s="75">
        <f t="shared" si="23"/>
        <v>0</v>
      </c>
    </row>
    <row r="329" spans="1:82" ht="15" customHeight="1">
      <c r="A329" s="48" t="s">
        <v>23</v>
      </c>
      <c r="B329" s="103">
        <v>40553</v>
      </c>
      <c r="C329" s="104" t="s">
        <v>638</v>
      </c>
      <c r="D329" s="135"/>
      <c r="E329" s="105">
        <v>6</v>
      </c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105">
        <v>6</v>
      </c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4"/>
      <c r="BD329" s="74"/>
      <c r="BE329" s="74"/>
      <c r="BF329" s="74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105">
        <v>6</v>
      </c>
      <c r="CC329" s="73"/>
      <c r="CD329" s="75">
        <f t="shared" si="23"/>
        <v>0</v>
      </c>
    </row>
    <row r="330" spans="1:82" ht="15" customHeight="1">
      <c r="A330" s="48" t="s">
        <v>23</v>
      </c>
      <c r="B330" s="103">
        <v>40553</v>
      </c>
      <c r="C330" s="104" t="s">
        <v>638</v>
      </c>
      <c r="D330" s="135"/>
      <c r="E330" s="105">
        <v>6</v>
      </c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105">
        <v>6</v>
      </c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4"/>
      <c r="BD330" s="74"/>
      <c r="BE330" s="74"/>
      <c r="BF330" s="74"/>
      <c r="BG330" s="73"/>
      <c r="BH330" s="73"/>
      <c r="BI330" s="73"/>
      <c r="BJ330" s="73"/>
      <c r="BK330" s="73"/>
      <c r="BL330" s="73"/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105">
        <v>6</v>
      </c>
      <c r="CC330" s="73"/>
      <c r="CD330" s="75">
        <f t="shared" si="23"/>
        <v>0</v>
      </c>
    </row>
    <row r="331" spans="1:82" ht="15" customHeight="1">
      <c r="A331" s="48" t="s">
        <v>23</v>
      </c>
      <c r="B331" s="103">
        <v>40553</v>
      </c>
      <c r="C331" s="104" t="s">
        <v>638</v>
      </c>
      <c r="D331" s="135"/>
      <c r="E331" s="105">
        <v>6</v>
      </c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105">
        <v>6</v>
      </c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4"/>
      <c r="BD331" s="74"/>
      <c r="BE331" s="74"/>
      <c r="BF331" s="74"/>
      <c r="BG331" s="73"/>
      <c r="BH331" s="73"/>
      <c r="BI331" s="73"/>
      <c r="BJ331" s="73"/>
      <c r="BK331" s="73"/>
      <c r="BL331" s="73"/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105">
        <v>6</v>
      </c>
      <c r="CC331" s="73"/>
      <c r="CD331" s="75">
        <f t="shared" si="23"/>
        <v>0</v>
      </c>
    </row>
    <row r="332" spans="1:82" ht="15" customHeight="1">
      <c r="A332" s="48" t="s">
        <v>23</v>
      </c>
      <c r="B332" s="103">
        <v>40553</v>
      </c>
      <c r="C332" s="104" t="s">
        <v>638</v>
      </c>
      <c r="D332" s="135"/>
      <c r="E332" s="105">
        <v>6</v>
      </c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105">
        <v>6</v>
      </c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4"/>
      <c r="BD332" s="74"/>
      <c r="BE332" s="74"/>
      <c r="BF332" s="74"/>
      <c r="BG332" s="73"/>
      <c r="BH332" s="73"/>
      <c r="BI332" s="73"/>
      <c r="BJ332" s="73"/>
      <c r="BK332" s="73"/>
      <c r="BL332" s="73"/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105">
        <v>6</v>
      </c>
      <c r="CC332" s="73"/>
      <c r="CD332" s="75">
        <f t="shared" si="23"/>
        <v>0</v>
      </c>
    </row>
    <row r="333" spans="1:82" ht="15" customHeight="1">
      <c r="A333" s="43" t="s">
        <v>24</v>
      </c>
      <c r="B333" s="103">
        <v>40553</v>
      </c>
      <c r="C333" s="104" t="s">
        <v>866</v>
      </c>
      <c r="D333" s="135" t="s">
        <v>841</v>
      </c>
      <c r="E333" s="105">
        <v>-136</v>
      </c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4"/>
      <c r="BD333" s="74"/>
      <c r="BE333" s="74"/>
      <c r="BF333" s="74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105">
        <v>-136</v>
      </c>
      <c r="BY333" s="73"/>
      <c r="BZ333" s="73"/>
      <c r="CA333" s="73"/>
      <c r="CB333" s="73"/>
      <c r="CC333" s="73"/>
      <c r="CD333" s="75">
        <f t="shared" si="23"/>
        <v>0</v>
      </c>
    </row>
    <row r="334" spans="1:82" ht="15" customHeight="1">
      <c r="A334" s="43" t="s">
        <v>24</v>
      </c>
      <c r="B334" s="103">
        <v>40553</v>
      </c>
      <c r="C334" s="104" t="s">
        <v>11</v>
      </c>
      <c r="D334" s="135" t="s">
        <v>526</v>
      </c>
      <c r="E334" s="105">
        <v>-4</v>
      </c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4"/>
      <c r="BD334" s="74"/>
      <c r="BE334" s="74"/>
      <c r="BF334" s="74"/>
      <c r="BG334" s="73"/>
      <c r="BH334" s="73"/>
      <c r="BI334" s="73"/>
      <c r="BJ334" s="73"/>
      <c r="BK334" s="73"/>
      <c r="BL334" s="73"/>
      <c r="BM334" s="73"/>
      <c r="BN334" s="105">
        <v>-4</v>
      </c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5">
        <f t="shared" si="23"/>
        <v>0</v>
      </c>
    </row>
    <row r="335" spans="1:82" ht="15" customHeight="1">
      <c r="A335" s="43" t="s">
        <v>24</v>
      </c>
      <c r="B335" s="103">
        <v>40553</v>
      </c>
      <c r="C335" s="104" t="s">
        <v>19</v>
      </c>
      <c r="D335" s="135" t="s">
        <v>526</v>
      </c>
      <c r="E335" s="105">
        <v>-0.84</v>
      </c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4"/>
      <c r="BD335" s="74"/>
      <c r="BE335" s="74"/>
      <c r="BF335" s="74"/>
      <c r="BG335" s="73"/>
      <c r="BH335" s="73"/>
      <c r="BI335" s="73"/>
      <c r="BJ335" s="73"/>
      <c r="BK335" s="73"/>
      <c r="BL335" s="73"/>
      <c r="BM335" s="73"/>
      <c r="BN335" s="73"/>
      <c r="BO335" s="73"/>
      <c r="BP335" s="105">
        <v>-0.84</v>
      </c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5">
        <f t="shared" si="23"/>
        <v>0</v>
      </c>
    </row>
    <row r="336" spans="1:82" ht="15" customHeight="1">
      <c r="A336" s="43" t="s">
        <v>24</v>
      </c>
      <c r="B336" s="103">
        <v>40553</v>
      </c>
      <c r="C336" s="104" t="s">
        <v>184</v>
      </c>
      <c r="D336" s="135" t="s">
        <v>526</v>
      </c>
      <c r="E336" s="105">
        <v>-0.68</v>
      </c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4"/>
      <c r="BD336" s="74"/>
      <c r="BE336" s="74"/>
      <c r="BF336" s="74"/>
      <c r="BG336" s="73"/>
      <c r="BH336" s="73"/>
      <c r="BI336" s="73"/>
      <c r="BJ336" s="73"/>
      <c r="BK336" s="73"/>
      <c r="BL336" s="73"/>
      <c r="BM336" s="73"/>
      <c r="BN336" s="73"/>
      <c r="BO336" s="105">
        <v>-0.68</v>
      </c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5">
        <f t="shared" si="23"/>
        <v>0</v>
      </c>
    </row>
    <row r="337" spans="1:82" ht="15" customHeight="1">
      <c r="A337" s="43" t="s">
        <v>24</v>
      </c>
      <c r="B337" s="103">
        <v>40553</v>
      </c>
      <c r="C337" s="104" t="s">
        <v>552</v>
      </c>
      <c r="D337" s="106" t="s">
        <v>647</v>
      </c>
      <c r="E337" s="105">
        <v>-162.84</v>
      </c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4"/>
      <c r="BD337" s="74"/>
      <c r="BE337" s="74"/>
      <c r="BF337" s="74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105">
        <v>-162.84</v>
      </c>
      <c r="BU337" s="73"/>
      <c r="BV337" s="73"/>
      <c r="BW337" s="73"/>
      <c r="BX337" s="73"/>
      <c r="BY337" s="73"/>
      <c r="BZ337" s="73"/>
      <c r="CA337" s="73"/>
      <c r="CB337" s="73"/>
      <c r="CC337" s="73"/>
      <c r="CD337" s="75">
        <f t="shared" si="23"/>
        <v>0</v>
      </c>
    </row>
    <row r="338" spans="1:82" ht="15" customHeight="1">
      <c r="A338" s="43" t="s">
        <v>24</v>
      </c>
      <c r="B338" s="103">
        <v>40553</v>
      </c>
      <c r="C338" s="104" t="s">
        <v>73</v>
      </c>
      <c r="D338" s="135"/>
      <c r="E338" s="105">
        <v>115.52</v>
      </c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4"/>
      <c r="BD338" s="74"/>
      <c r="BE338" s="74"/>
      <c r="BF338" s="74"/>
      <c r="BG338" s="73"/>
      <c r="BH338" s="73"/>
      <c r="BI338" s="73"/>
      <c r="BJ338" s="73"/>
      <c r="BK338" s="73"/>
      <c r="BL338" s="73"/>
      <c r="BM338" s="73"/>
      <c r="BN338" s="105">
        <v>4</v>
      </c>
      <c r="BO338" s="105">
        <v>0.68</v>
      </c>
      <c r="BP338" s="105">
        <v>0.84</v>
      </c>
      <c r="BQ338" s="73"/>
      <c r="BR338" s="73"/>
      <c r="BS338" s="73"/>
      <c r="BT338" s="73"/>
      <c r="BU338" s="73"/>
      <c r="BV338" s="73"/>
      <c r="BW338" s="73"/>
      <c r="BX338" s="105">
        <v>110</v>
      </c>
      <c r="BY338" s="73"/>
      <c r="BZ338" s="73"/>
      <c r="CA338" s="105">
        <v>115.52</v>
      </c>
      <c r="CB338" s="73"/>
      <c r="CC338" s="73"/>
      <c r="CD338" s="75">
        <f t="shared" si="23"/>
        <v>0</v>
      </c>
    </row>
    <row r="339" spans="1:82" ht="15" customHeight="1">
      <c r="A339" s="48" t="s">
        <v>23</v>
      </c>
      <c r="B339" s="103">
        <v>40554</v>
      </c>
      <c r="C339" s="104" t="s">
        <v>648</v>
      </c>
      <c r="D339" s="135"/>
      <c r="E339" s="105">
        <v>77.760000000000005</v>
      </c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4"/>
      <c r="BD339" s="74"/>
      <c r="BE339" s="74"/>
      <c r="BF339" s="74"/>
      <c r="BG339" s="73"/>
      <c r="BH339" s="73"/>
      <c r="BI339" s="73"/>
      <c r="BJ339" s="73"/>
      <c r="BK339" s="73"/>
      <c r="BL339" s="73"/>
      <c r="BM339" s="73"/>
      <c r="BN339" s="105">
        <v>2</v>
      </c>
      <c r="BO339" s="105">
        <v>0.34</v>
      </c>
      <c r="BP339" s="105">
        <v>0.42</v>
      </c>
      <c r="BQ339" s="73"/>
      <c r="BR339" s="73"/>
      <c r="BS339" s="73"/>
      <c r="BT339" s="73"/>
      <c r="BU339" s="73"/>
      <c r="BV339" s="73"/>
      <c r="BW339" s="73"/>
      <c r="BX339" s="105">
        <v>75</v>
      </c>
      <c r="BY339" s="73"/>
      <c r="BZ339" s="73"/>
      <c r="CA339" s="75"/>
      <c r="CB339" s="105">
        <v>77.760000000000005</v>
      </c>
      <c r="CC339" s="73"/>
      <c r="CD339" s="75">
        <f t="shared" si="23"/>
        <v>0</v>
      </c>
    </row>
    <row r="340" spans="1:82" ht="15" customHeight="1">
      <c r="A340" s="48" t="s">
        <v>23</v>
      </c>
      <c r="B340" s="103">
        <v>40554</v>
      </c>
      <c r="C340" s="104" t="s">
        <v>649</v>
      </c>
      <c r="D340" s="135" t="s">
        <v>26</v>
      </c>
      <c r="E340" s="105">
        <v>-18</v>
      </c>
      <c r="F340" s="73"/>
      <c r="G340" s="73"/>
      <c r="H340" s="73"/>
      <c r="I340" s="73"/>
      <c r="J340" s="73"/>
      <c r="K340" s="73"/>
      <c r="L340" s="105">
        <v>-18</v>
      </c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4"/>
      <c r="BD340" s="74"/>
      <c r="BE340" s="74"/>
      <c r="BF340" s="74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105">
        <v>-18</v>
      </c>
      <c r="CC340" s="73"/>
      <c r="CD340" s="75">
        <f t="shared" si="23"/>
        <v>0</v>
      </c>
    </row>
    <row r="341" spans="1:82" ht="15" customHeight="1">
      <c r="A341" s="48" t="s">
        <v>23</v>
      </c>
      <c r="B341" s="103">
        <v>40554</v>
      </c>
      <c r="C341" s="104" t="s">
        <v>638</v>
      </c>
      <c r="D341" s="135"/>
      <c r="E341" s="105">
        <v>6</v>
      </c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105">
        <v>6</v>
      </c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4"/>
      <c r="BD341" s="74"/>
      <c r="BE341" s="74"/>
      <c r="BF341" s="74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105">
        <v>6</v>
      </c>
      <c r="CC341" s="73"/>
      <c r="CD341" s="75">
        <f t="shared" si="23"/>
        <v>0</v>
      </c>
    </row>
    <row r="342" spans="1:82" ht="15" customHeight="1">
      <c r="A342" s="48" t="s">
        <v>23</v>
      </c>
      <c r="B342" s="103">
        <v>40554</v>
      </c>
      <c r="C342" s="104" t="s">
        <v>638</v>
      </c>
      <c r="D342" s="135"/>
      <c r="E342" s="105">
        <v>6</v>
      </c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105">
        <v>6</v>
      </c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4"/>
      <c r="BD342" s="74"/>
      <c r="BE342" s="74"/>
      <c r="BF342" s="74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105">
        <v>6</v>
      </c>
      <c r="CC342" s="73"/>
      <c r="CD342" s="75">
        <f t="shared" si="23"/>
        <v>0</v>
      </c>
    </row>
    <row r="343" spans="1:82" ht="15" customHeight="1">
      <c r="A343" s="48" t="s">
        <v>23</v>
      </c>
      <c r="B343" s="103">
        <v>40554</v>
      </c>
      <c r="C343" s="104" t="s">
        <v>638</v>
      </c>
      <c r="D343" s="135"/>
      <c r="E343" s="105">
        <v>6</v>
      </c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105">
        <v>6</v>
      </c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4"/>
      <c r="BD343" s="74"/>
      <c r="BE343" s="74"/>
      <c r="BF343" s="74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105">
        <v>6</v>
      </c>
      <c r="CC343" s="73"/>
      <c r="CD343" s="75">
        <f t="shared" si="23"/>
        <v>0</v>
      </c>
    </row>
    <row r="344" spans="1:82" ht="15" customHeight="1">
      <c r="A344" s="43" t="s">
        <v>24</v>
      </c>
      <c r="B344" s="103">
        <v>40554</v>
      </c>
      <c r="C344" s="104" t="s">
        <v>558</v>
      </c>
      <c r="D344" s="135"/>
      <c r="E344" s="105">
        <v>20.76</v>
      </c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4"/>
      <c r="BD344" s="74"/>
      <c r="BE344" s="74"/>
      <c r="BF344" s="74"/>
      <c r="BG344" s="73"/>
      <c r="BH344" s="73"/>
      <c r="BI344" s="73"/>
      <c r="BJ344" s="73"/>
      <c r="BK344" s="73"/>
      <c r="BL344" s="73"/>
      <c r="BM344" s="73"/>
      <c r="BN344" s="105">
        <v>2</v>
      </c>
      <c r="BO344" s="105">
        <v>0.34</v>
      </c>
      <c r="BP344" s="105">
        <v>0.42</v>
      </c>
      <c r="BQ344" s="73"/>
      <c r="BR344" s="73"/>
      <c r="BS344" s="73"/>
      <c r="BT344" s="73"/>
      <c r="BU344" s="73"/>
      <c r="BV344" s="73"/>
      <c r="BW344" s="73"/>
      <c r="BX344" s="105">
        <v>18</v>
      </c>
      <c r="BY344" s="73"/>
      <c r="BZ344" s="73"/>
      <c r="CA344" s="105">
        <v>20.76</v>
      </c>
      <c r="CB344" s="73"/>
      <c r="CC344" s="73"/>
      <c r="CD344" s="75">
        <f t="shared" si="23"/>
        <v>0</v>
      </c>
    </row>
    <row r="345" spans="1:82" ht="15" customHeight="1">
      <c r="A345" s="48" t="s">
        <v>23</v>
      </c>
      <c r="B345" s="103">
        <v>40555</v>
      </c>
      <c r="C345" s="104" t="s">
        <v>638</v>
      </c>
      <c r="D345" s="135"/>
      <c r="E345" s="105">
        <v>6</v>
      </c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105">
        <v>6</v>
      </c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4"/>
      <c r="BD345" s="74"/>
      <c r="BE345" s="74"/>
      <c r="BF345" s="74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105">
        <v>6</v>
      </c>
      <c r="CC345" s="73"/>
      <c r="CD345" s="75">
        <f t="shared" si="23"/>
        <v>0</v>
      </c>
    </row>
    <row r="346" spans="1:82" ht="15" customHeight="1">
      <c r="A346" s="48" t="s">
        <v>23</v>
      </c>
      <c r="B346" s="103">
        <v>40555</v>
      </c>
      <c r="C346" s="104" t="s">
        <v>638</v>
      </c>
      <c r="D346" s="135"/>
      <c r="E346" s="105">
        <v>6</v>
      </c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105">
        <v>6</v>
      </c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4"/>
      <c r="BD346" s="74"/>
      <c r="BE346" s="74"/>
      <c r="BF346" s="74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105">
        <v>6</v>
      </c>
      <c r="CC346" s="73"/>
      <c r="CD346" s="75">
        <f t="shared" si="23"/>
        <v>0</v>
      </c>
    </row>
    <row r="347" spans="1:82" ht="15" customHeight="1">
      <c r="A347" s="48" t="s">
        <v>23</v>
      </c>
      <c r="B347" s="103">
        <v>40555</v>
      </c>
      <c r="C347" s="104" t="s">
        <v>638</v>
      </c>
      <c r="D347" s="135"/>
      <c r="E347" s="105">
        <v>6</v>
      </c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105">
        <v>6</v>
      </c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4"/>
      <c r="BD347" s="74"/>
      <c r="BE347" s="74"/>
      <c r="BF347" s="74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105">
        <v>6</v>
      </c>
      <c r="CC347" s="73"/>
      <c r="CD347" s="75">
        <f t="shared" si="23"/>
        <v>0</v>
      </c>
    </row>
    <row r="348" spans="1:82" ht="15" customHeight="1">
      <c r="A348" s="48" t="s">
        <v>23</v>
      </c>
      <c r="B348" s="103">
        <v>40555</v>
      </c>
      <c r="C348" s="104" t="s">
        <v>638</v>
      </c>
      <c r="D348" s="135"/>
      <c r="E348" s="105">
        <v>6</v>
      </c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105">
        <v>6</v>
      </c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4"/>
      <c r="BD348" s="74"/>
      <c r="BE348" s="74"/>
      <c r="BF348" s="74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105">
        <v>6</v>
      </c>
      <c r="CC348" s="73"/>
      <c r="CD348" s="75">
        <f t="shared" si="23"/>
        <v>0</v>
      </c>
    </row>
    <row r="349" spans="1:82" ht="15" customHeight="1">
      <c r="A349" s="48" t="s">
        <v>23</v>
      </c>
      <c r="B349" s="103">
        <v>40555</v>
      </c>
      <c r="C349" s="104" t="s">
        <v>638</v>
      </c>
      <c r="D349" s="135"/>
      <c r="E349" s="105">
        <v>6</v>
      </c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105">
        <v>6</v>
      </c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4"/>
      <c r="BD349" s="74"/>
      <c r="BE349" s="74"/>
      <c r="BF349" s="74"/>
      <c r="BG349" s="73"/>
      <c r="BH349" s="73"/>
      <c r="BI349" s="73"/>
      <c r="BJ349" s="73"/>
      <c r="BK349" s="73"/>
      <c r="BL349" s="73"/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105">
        <v>6</v>
      </c>
      <c r="CC349" s="73"/>
      <c r="CD349" s="75">
        <f t="shared" si="23"/>
        <v>0</v>
      </c>
    </row>
    <row r="350" spans="1:82" ht="15" customHeight="1">
      <c r="A350" s="48" t="s">
        <v>23</v>
      </c>
      <c r="B350" s="103">
        <v>40555</v>
      </c>
      <c r="C350" s="104" t="s">
        <v>638</v>
      </c>
      <c r="D350" s="135"/>
      <c r="E350" s="105">
        <v>6</v>
      </c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105">
        <v>6</v>
      </c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4"/>
      <c r="BD350" s="74"/>
      <c r="BE350" s="74"/>
      <c r="BF350" s="74"/>
      <c r="BG350" s="73"/>
      <c r="BH350" s="73"/>
      <c r="BI350" s="73"/>
      <c r="BJ350" s="73"/>
      <c r="BK350" s="73"/>
      <c r="BL350" s="73"/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105">
        <v>6</v>
      </c>
      <c r="CC350" s="73"/>
      <c r="CD350" s="75">
        <f t="shared" si="23"/>
        <v>0</v>
      </c>
    </row>
    <row r="351" spans="1:82" ht="15" customHeight="1">
      <c r="A351" s="48" t="s">
        <v>23</v>
      </c>
      <c r="B351" s="103">
        <v>40555</v>
      </c>
      <c r="C351" s="104" t="s">
        <v>638</v>
      </c>
      <c r="D351" s="135"/>
      <c r="E351" s="105">
        <v>6</v>
      </c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105">
        <v>6</v>
      </c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4"/>
      <c r="BD351" s="74"/>
      <c r="BE351" s="74"/>
      <c r="BF351" s="74"/>
      <c r="BG351" s="73"/>
      <c r="BH351" s="73"/>
      <c r="BI351" s="73"/>
      <c r="BJ351" s="73"/>
      <c r="BK351" s="73"/>
      <c r="BL351" s="73"/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105">
        <v>6</v>
      </c>
      <c r="CC351" s="73"/>
      <c r="CD351" s="75">
        <f t="shared" si="23"/>
        <v>0</v>
      </c>
    </row>
    <row r="352" spans="1:82" ht="15" customHeight="1">
      <c r="A352" s="48" t="s">
        <v>23</v>
      </c>
      <c r="B352" s="103">
        <v>40555</v>
      </c>
      <c r="C352" s="104" t="s">
        <v>638</v>
      </c>
      <c r="D352" s="135"/>
      <c r="E352" s="105">
        <v>6</v>
      </c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105">
        <v>6</v>
      </c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4"/>
      <c r="BD352" s="74"/>
      <c r="BE352" s="74"/>
      <c r="BF352" s="74"/>
      <c r="BG352" s="73"/>
      <c r="BH352" s="73"/>
      <c r="BI352" s="73"/>
      <c r="BJ352" s="73"/>
      <c r="BK352" s="73"/>
      <c r="BL352" s="73"/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105">
        <v>6</v>
      </c>
      <c r="CC352" s="73"/>
      <c r="CD352" s="75">
        <f t="shared" si="23"/>
        <v>0</v>
      </c>
    </row>
    <row r="353" spans="1:82" ht="15" customHeight="1">
      <c r="A353" s="48" t="s">
        <v>23</v>
      </c>
      <c r="B353" s="103">
        <v>40555</v>
      </c>
      <c r="C353" s="104" t="s">
        <v>638</v>
      </c>
      <c r="D353" s="135"/>
      <c r="E353" s="105">
        <v>6</v>
      </c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105">
        <v>6</v>
      </c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4"/>
      <c r="BD353" s="74"/>
      <c r="BE353" s="74"/>
      <c r="BF353" s="74"/>
      <c r="BG353" s="73"/>
      <c r="BH353" s="73"/>
      <c r="BI353" s="73"/>
      <c r="BJ353" s="73"/>
      <c r="BK353" s="73"/>
      <c r="BL353" s="73"/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105">
        <v>6</v>
      </c>
      <c r="CC353" s="73"/>
      <c r="CD353" s="75">
        <f t="shared" ref="CD353:CD384" si="24">E353-SUM(F353:BX353)</f>
        <v>0</v>
      </c>
    </row>
    <row r="354" spans="1:82" ht="15" customHeight="1">
      <c r="A354" s="48" t="s">
        <v>23</v>
      </c>
      <c r="B354" s="103">
        <v>40555</v>
      </c>
      <c r="C354" s="104" t="s">
        <v>638</v>
      </c>
      <c r="D354" s="135"/>
      <c r="E354" s="105">
        <v>6</v>
      </c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105">
        <v>6</v>
      </c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4"/>
      <c r="BD354" s="74"/>
      <c r="BE354" s="74"/>
      <c r="BF354" s="74"/>
      <c r="BG354" s="73"/>
      <c r="BH354" s="73"/>
      <c r="BI354" s="73"/>
      <c r="BJ354" s="73"/>
      <c r="BK354" s="73"/>
      <c r="BL354" s="73"/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105">
        <v>6</v>
      </c>
      <c r="CC354" s="73"/>
      <c r="CD354" s="75">
        <f t="shared" si="24"/>
        <v>0</v>
      </c>
    </row>
    <row r="355" spans="1:82" ht="15" customHeight="1">
      <c r="A355" s="43" t="s">
        <v>24</v>
      </c>
      <c r="B355" s="103">
        <v>40556</v>
      </c>
      <c r="C355" s="104" t="s">
        <v>866</v>
      </c>
      <c r="D355" s="135" t="s">
        <v>841</v>
      </c>
      <c r="E355" s="105">
        <v>-114.5</v>
      </c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4"/>
      <c r="BD355" s="74"/>
      <c r="BE355" s="74"/>
      <c r="BF355" s="74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105">
        <v>-114.5</v>
      </c>
      <c r="BY355" s="73"/>
      <c r="BZ355" s="73"/>
      <c r="CA355" s="73"/>
      <c r="CB355" s="73"/>
      <c r="CC355" s="73"/>
      <c r="CD355" s="75">
        <f t="shared" si="24"/>
        <v>0</v>
      </c>
    </row>
    <row r="356" spans="1:82" ht="15" customHeight="1">
      <c r="A356" s="43" t="s">
        <v>24</v>
      </c>
      <c r="B356" s="103">
        <v>40556</v>
      </c>
      <c r="C356" s="104" t="s">
        <v>11</v>
      </c>
      <c r="D356" s="135" t="s">
        <v>526</v>
      </c>
      <c r="E356" s="105">
        <v>-6</v>
      </c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4"/>
      <c r="BD356" s="74"/>
      <c r="BE356" s="74"/>
      <c r="BF356" s="74"/>
      <c r="BG356" s="73"/>
      <c r="BH356" s="73"/>
      <c r="BI356" s="73"/>
      <c r="BJ356" s="73"/>
      <c r="BK356" s="73"/>
      <c r="BL356" s="73"/>
      <c r="BM356" s="73"/>
      <c r="BN356" s="105">
        <v>-6</v>
      </c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5">
        <f t="shared" si="24"/>
        <v>0</v>
      </c>
    </row>
    <row r="357" spans="1:82" ht="15" customHeight="1">
      <c r="A357" s="43" t="s">
        <v>24</v>
      </c>
      <c r="B357" s="103">
        <v>40556</v>
      </c>
      <c r="C357" s="104" t="s">
        <v>19</v>
      </c>
      <c r="D357" s="135" t="s">
        <v>526</v>
      </c>
      <c r="E357" s="105">
        <v>-1.26</v>
      </c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4"/>
      <c r="BD357" s="74"/>
      <c r="BE357" s="74"/>
      <c r="BF357" s="74"/>
      <c r="BG357" s="73"/>
      <c r="BH357" s="73"/>
      <c r="BI357" s="73"/>
      <c r="BJ357" s="73"/>
      <c r="BK357" s="73"/>
      <c r="BL357" s="73"/>
      <c r="BM357" s="73"/>
      <c r="BN357" s="73"/>
      <c r="BO357" s="73"/>
      <c r="BP357" s="105">
        <v>-1.26</v>
      </c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5">
        <f t="shared" si="24"/>
        <v>0</v>
      </c>
    </row>
    <row r="358" spans="1:82" ht="15" customHeight="1">
      <c r="A358" s="43" t="s">
        <v>24</v>
      </c>
      <c r="B358" s="103">
        <v>40556</v>
      </c>
      <c r="C358" s="104" t="s">
        <v>184</v>
      </c>
      <c r="D358" s="135" t="s">
        <v>526</v>
      </c>
      <c r="E358" s="105">
        <v>-1.02</v>
      </c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4"/>
      <c r="BD358" s="74"/>
      <c r="BE358" s="74"/>
      <c r="BF358" s="74"/>
      <c r="BG358" s="73"/>
      <c r="BH358" s="73"/>
      <c r="BI358" s="73"/>
      <c r="BJ358" s="73"/>
      <c r="BK358" s="73"/>
      <c r="BL358" s="73"/>
      <c r="BM358" s="73"/>
      <c r="BN358" s="73"/>
      <c r="BO358" s="105">
        <v>-1.02</v>
      </c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5">
        <f t="shared" si="24"/>
        <v>0</v>
      </c>
    </row>
    <row r="359" spans="1:82" ht="15" customHeight="1">
      <c r="A359" s="43" t="s">
        <v>24</v>
      </c>
      <c r="B359" s="103">
        <v>40556</v>
      </c>
      <c r="C359" s="146" t="s">
        <v>650</v>
      </c>
      <c r="D359" s="135"/>
      <c r="E359" s="105">
        <v>32.5</v>
      </c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4"/>
      <c r="BD359" s="74"/>
      <c r="BE359" s="74"/>
      <c r="BF359" s="74"/>
      <c r="BG359" s="73"/>
      <c r="BH359" s="73"/>
      <c r="BI359" s="73"/>
      <c r="BJ359" s="73"/>
      <c r="BK359" s="73"/>
      <c r="BL359" s="73"/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105">
        <v>32.5</v>
      </c>
      <c r="BY359" s="73"/>
      <c r="BZ359" s="73"/>
      <c r="CA359" s="73"/>
      <c r="CB359" s="73"/>
      <c r="CC359" s="73"/>
      <c r="CD359" s="75">
        <f t="shared" si="24"/>
        <v>0</v>
      </c>
    </row>
    <row r="360" spans="1:82" ht="15" customHeight="1">
      <c r="A360" s="43" t="s">
        <v>24</v>
      </c>
      <c r="B360" s="103">
        <v>40556</v>
      </c>
      <c r="C360" s="104" t="s">
        <v>651</v>
      </c>
      <c r="D360" s="135"/>
      <c r="E360" s="105">
        <v>20.76</v>
      </c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4"/>
      <c r="BD360" s="74"/>
      <c r="BE360" s="74"/>
      <c r="BF360" s="74"/>
      <c r="BG360" s="73"/>
      <c r="BH360" s="73"/>
      <c r="BI360" s="73"/>
      <c r="BJ360" s="73"/>
      <c r="BK360" s="73"/>
      <c r="BL360" s="73"/>
      <c r="BM360" s="73"/>
      <c r="BN360" s="105">
        <v>2</v>
      </c>
      <c r="BO360" s="105">
        <v>0.34</v>
      </c>
      <c r="BP360" s="105">
        <v>0.42</v>
      </c>
      <c r="BQ360" s="73"/>
      <c r="BR360" s="73"/>
      <c r="BS360" s="73"/>
      <c r="BT360" s="73"/>
      <c r="BU360" s="73"/>
      <c r="BV360" s="73"/>
      <c r="BW360" s="73"/>
      <c r="BX360" s="105">
        <v>18</v>
      </c>
      <c r="BY360" s="73"/>
      <c r="BZ360" s="73"/>
      <c r="CA360" s="105">
        <v>20.76</v>
      </c>
      <c r="CB360" s="73"/>
      <c r="CC360" s="73"/>
      <c r="CD360" s="75">
        <f t="shared" si="24"/>
        <v>0</v>
      </c>
    </row>
    <row r="361" spans="1:82" ht="15" customHeight="1">
      <c r="A361" s="48" t="s">
        <v>23</v>
      </c>
      <c r="B361" s="103">
        <v>40556</v>
      </c>
      <c r="C361" s="104" t="s">
        <v>638</v>
      </c>
      <c r="D361" s="135"/>
      <c r="E361" s="105">
        <v>6</v>
      </c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105">
        <v>6</v>
      </c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4"/>
      <c r="BD361" s="74"/>
      <c r="BE361" s="74"/>
      <c r="BF361" s="74"/>
      <c r="BG361" s="73"/>
      <c r="BH361" s="73"/>
      <c r="BI361" s="73"/>
      <c r="BJ361" s="73"/>
      <c r="BK361" s="73"/>
      <c r="BL361" s="73"/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105">
        <v>6</v>
      </c>
      <c r="CC361" s="73"/>
      <c r="CD361" s="75">
        <f t="shared" si="24"/>
        <v>0</v>
      </c>
    </row>
    <row r="362" spans="1:82" ht="15" customHeight="1">
      <c r="A362" s="48" t="s">
        <v>23</v>
      </c>
      <c r="B362" s="103">
        <v>40556</v>
      </c>
      <c r="C362" s="104" t="s">
        <v>638</v>
      </c>
      <c r="D362" s="135"/>
      <c r="E362" s="105">
        <v>6</v>
      </c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105">
        <v>6</v>
      </c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4"/>
      <c r="BD362" s="74"/>
      <c r="BE362" s="74"/>
      <c r="BF362" s="74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105">
        <v>6</v>
      </c>
      <c r="CC362" s="73"/>
      <c r="CD362" s="75">
        <f t="shared" si="24"/>
        <v>0</v>
      </c>
    </row>
    <row r="363" spans="1:82" ht="15" customHeight="1">
      <c r="A363" s="48" t="s">
        <v>23</v>
      </c>
      <c r="B363" s="103">
        <v>40556</v>
      </c>
      <c r="C363" s="104" t="s">
        <v>638</v>
      </c>
      <c r="D363" s="135"/>
      <c r="E363" s="105">
        <v>6</v>
      </c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105">
        <v>6</v>
      </c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4"/>
      <c r="BD363" s="74"/>
      <c r="BE363" s="74"/>
      <c r="BF363" s="74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105">
        <v>6</v>
      </c>
      <c r="CC363" s="73"/>
      <c r="CD363" s="75">
        <f t="shared" si="24"/>
        <v>0</v>
      </c>
    </row>
    <row r="364" spans="1:82" ht="15" customHeight="1">
      <c r="A364" s="48" t="s">
        <v>23</v>
      </c>
      <c r="B364" s="103">
        <v>40556</v>
      </c>
      <c r="C364" s="104" t="s">
        <v>638</v>
      </c>
      <c r="D364" s="135"/>
      <c r="E364" s="105">
        <v>6</v>
      </c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105">
        <v>6</v>
      </c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4"/>
      <c r="BD364" s="74"/>
      <c r="BE364" s="74"/>
      <c r="BF364" s="74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105">
        <v>6</v>
      </c>
      <c r="CC364" s="73"/>
      <c r="CD364" s="75">
        <f t="shared" si="24"/>
        <v>0</v>
      </c>
    </row>
    <row r="365" spans="1:82" ht="15" customHeight="1">
      <c r="A365" s="48" t="s">
        <v>23</v>
      </c>
      <c r="B365" s="103">
        <v>40556</v>
      </c>
      <c r="C365" s="104" t="s">
        <v>638</v>
      </c>
      <c r="D365" s="135"/>
      <c r="E365" s="105">
        <v>6</v>
      </c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105">
        <v>6</v>
      </c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4"/>
      <c r="BD365" s="74"/>
      <c r="BE365" s="74"/>
      <c r="BF365" s="74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105">
        <v>6</v>
      </c>
      <c r="CC365" s="73"/>
      <c r="CD365" s="75">
        <f t="shared" si="24"/>
        <v>0</v>
      </c>
    </row>
    <row r="366" spans="1:82" ht="15" customHeight="1">
      <c r="A366" s="48" t="s">
        <v>23</v>
      </c>
      <c r="B366" s="103">
        <v>40556</v>
      </c>
      <c r="C366" s="104" t="s">
        <v>638</v>
      </c>
      <c r="D366" s="135"/>
      <c r="E366" s="105">
        <v>6</v>
      </c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105">
        <v>6</v>
      </c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4"/>
      <c r="BD366" s="74"/>
      <c r="BE366" s="74"/>
      <c r="BF366" s="74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105">
        <v>6</v>
      </c>
      <c r="CC366" s="73"/>
      <c r="CD366" s="75">
        <f t="shared" si="24"/>
        <v>0</v>
      </c>
    </row>
    <row r="367" spans="1:82" ht="15" customHeight="1">
      <c r="A367" s="48" t="s">
        <v>23</v>
      </c>
      <c r="B367" s="103">
        <v>40557</v>
      </c>
      <c r="C367" s="104" t="s">
        <v>638</v>
      </c>
      <c r="D367" s="135"/>
      <c r="E367" s="105">
        <v>6</v>
      </c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105">
        <v>6</v>
      </c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4"/>
      <c r="BD367" s="74"/>
      <c r="BE367" s="74"/>
      <c r="BF367" s="74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105">
        <v>6</v>
      </c>
      <c r="CC367" s="73"/>
      <c r="CD367" s="75">
        <f t="shared" si="24"/>
        <v>0</v>
      </c>
    </row>
    <row r="368" spans="1:82" ht="15" customHeight="1">
      <c r="A368" s="48" t="s">
        <v>23</v>
      </c>
      <c r="B368" s="103">
        <v>40557</v>
      </c>
      <c r="C368" s="104" t="s">
        <v>652</v>
      </c>
      <c r="D368" s="135" t="s">
        <v>26</v>
      </c>
      <c r="E368" s="105">
        <v>-18</v>
      </c>
      <c r="F368" s="73"/>
      <c r="G368" s="73"/>
      <c r="H368" s="73"/>
      <c r="I368" s="73"/>
      <c r="J368" s="73"/>
      <c r="K368" s="73"/>
      <c r="L368" s="105">
        <v>-18</v>
      </c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4"/>
      <c r="BD368" s="74"/>
      <c r="BE368" s="74"/>
      <c r="BF368" s="74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105">
        <v>-18</v>
      </c>
      <c r="CC368" s="73"/>
      <c r="CD368" s="75">
        <f t="shared" si="24"/>
        <v>0</v>
      </c>
    </row>
    <row r="369" spans="1:82" ht="15" customHeight="1">
      <c r="A369" s="48" t="s">
        <v>23</v>
      </c>
      <c r="B369" s="103">
        <v>40557</v>
      </c>
      <c r="C369" s="104" t="s">
        <v>638</v>
      </c>
      <c r="D369" s="135"/>
      <c r="E369" s="105">
        <v>6</v>
      </c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105">
        <v>6</v>
      </c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4"/>
      <c r="BD369" s="74"/>
      <c r="BE369" s="74"/>
      <c r="BF369" s="74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105">
        <v>6</v>
      </c>
      <c r="CC369" s="73"/>
      <c r="CD369" s="75">
        <f t="shared" si="24"/>
        <v>0</v>
      </c>
    </row>
    <row r="370" spans="1:82" ht="15" customHeight="1">
      <c r="A370" s="48" t="s">
        <v>23</v>
      </c>
      <c r="B370" s="103">
        <v>40557</v>
      </c>
      <c r="C370" s="104" t="s">
        <v>638</v>
      </c>
      <c r="D370" s="135"/>
      <c r="E370" s="105">
        <v>6</v>
      </c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105">
        <v>6</v>
      </c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4"/>
      <c r="BD370" s="74"/>
      <c r="BE370" s="74"/>
      <c r="BF370" s="74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105">
        <v>6</v>
      </c>
      <c r="CC370" s="73"/>
      <c r="CD370" s="75">
        <f t="shared" si="24"/>
        <v>0</v>
      </c>
    </row>
    <row r="371" spans="1:82" ht="15" customHeight="1">
      <c r="A371" s="48" t="s">
        <v>23</v>
      </c>
      <c r="B371" s="103">
        <v>40557</v>
      </c>
      <c r="C371" s="104" t="s">
        <v>638</v>
      </c>
      <c r="D371" s="135"/>
      <c r="E371" s="105">
        <v>6</v>
      </c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105">
        <v>6</v>
      </c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4"/>
      <c r="BD371" s="74"/>
      <c r="BE371" s="74"/>
      <c r="BF371" s="74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105">
        <v>6</v>
      </c>
      <c r="CC371" s="73"/>
      <c r="CD371" s="75">
        <f t="shared" si="24"/>
        <v>0</v>
      </c>
    </row>
    <row r="372" spans="1:82" ht="15" customHeight="1">
      <c r="A372" s="48" t="s">
        <v>23</v>
      </c>
      <c r="B372" s="103">
        <v>40557</v>
      </c>
      <c r="C372" s="104" t="s">
        <v>638</v>
      </c>
      <c r="D372" s="135"/>
      <c r="E372" s="105">
        <v>6</v>
      </c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105">
        <v>6</v>
      </c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4"/>
      <c r="BD372" s="74"/>
      <c r="BE372" s="74"/>
      <c r="BF372" s="74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105">
        <v>6</v>
      </c>
      <c r="CC372" s="73"/>
      <c r="CD372" s="75">
        <f t="shared" si="24"/>
        <v>0</v>
      </c>
    </row>
    <row r="373" spans="1:82" ht="15" customHeight="1">
      <c r="A373" s="48" t="s">
        <v>23</v>
      </c>
      <c r="B373" s="103">
        <v>40557</v>
      </c>
      <c r="C373" s="104" t="s">
        <v>638</v>
      </c>
      <c r="D373" s="135"/>
      <c r="E373" s="105">
        <v>6</v>
      </c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105">
        <v>6</v>
      </c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4"/>
      <c r="BD373" s="74"/>
      <c r="BE373" s="74"/>
      <c r="BF373" s="74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105">
        <v>6</v>
      </c>
      <c r="CC373" s="73"/>
      <c r="CD373" s="75">
        <f t="shared" si="24"/>
        <v>0</v>
      </c>
    </row>
    <row r="374" spans="1:82" ht="15" customHeight="1">
      <c r="A374" s="48" t="s">
        <v>23</v>
      </c>
      <c r="B374" s="103">
        <v>40557</v>
      </c>
      <c r="C374" s="104" t="s">
        <v>638</v>
      </c>
      <c r="D374" s="135"/>
      <c r="E374" s="105">
        <v>6</v>
      </c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105">
        <v>6</v>
      </c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4"/>
      <c r="BD374" s="74"/>
      <c r="BE374" s="74"/>
      <c r="BF374" s="74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105">
        <v>6</v>
      </c>
      <c r="CC374" s="73"/>
      <c r="CD374" s="75">
        <f t="shared" si="24"/>
        <v>0</v>
      </c>
    </row>
    <row r="375" spans="1:82" ht="15" customHeight="1">
      <c r="A375" s="43" t="s">
        <v>24</v>
      </c>
      <c r="B375" s="103">
        <v>40557</v>
      </c>
      <c r="C375" s="104" t="s">
        <v>866</v>
      </c>
      <c r="D375" s="135" t="s">
        <v>841</v>
      </c>
      <c r="E375" s="105">
        <v>-64</v>
      </c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4"/>
      <c r="BD375" s="74"/>
      <c r="BE375" s="74"/>
      <c r="BF375" s="74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105">
        <v>-64</v>
      </c>
      <c r="BY375" s="73"/>
      <c r="BZ375" s="73"/>
      <c r="CA375" s="73"/>
      <c r="CB375" s="73"/>
      <c r="CC375" s="73"/>
      <c r="CD375" s="75">
        <f t="shared" si="24"/>
        <v>0</v>
      </c>
    </row>
    <row r="376" spans="1:82" ht="15" customHeight="1">
      <c r="A376" s="43" t="s">
        <v>24</v>
      </c>
      <c r="B376" s="103">
        <v>40557</v>
      </c>
      <c r="C376" s="104" t="s">
        <v>11</v>
      </c>
      <c r="D376" s="135" t="s">
        <v>526</v>
      </c>
      <c r="E376" s="105">
        <v>-4</v>
      </c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4"/>
      <c r="BD376" s="74"/>
      <c r="BE376" s="74"/>
      <c r="BF376" s="74"/>
      <c r="BG376" s="73"/>
      <c r="BH376" s="73"/>
      <c r="BI376" s="73"/>
      <c r="BJ376" s="73"/>
      <c r="BK376" s="73"/>
      <c r="BL376" s="73"/>
      <c r="BM376" s="73"/>
      <c r="BN376" s="105">
        <v>-4</v>
      </c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5">
        <f t="shared" si="24"/>
        <v>0</v>
      </c>
    </row>
    <row r="377" spans="1:82" ht="15" customHeight="1">
      <c r="A377" s="43" t="s">
        <v>24</v>
      </c>
      <c r="B377" s="103">
        <v>40557</v>
      </c>
      <c r="C377" s="104" t="s">
        <v>19</v>
      </c>
      <c r="D377" s="135" t="s">
        <v>526</v>
      </c>
      <c r="E377" s="105">
        <v>-0.84</v>
      </c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4"/>
      <c r="BD377" s="74"/>
      <c r="BE377" s="74"/>
      <c r="BF377" s="74"/>
      <c r="BG377" s="73"/>
      <c r="BH377" s="73"/>
      <c r="BI377" s="73"/>
      <c r="BJ377" s="73"/>
      <c r="BK377" s="73"/>
      <c r="BL377" s="73"/>
      <c r="BM377" s="73"/>
      <c r="BN377" s="73"/>
      <c r="BO377" s="73"/>
      <c r="BP377" s="105">
        <v>-0.84</v>
      </c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5">
        <f t="shared" si="24"/>
        <v>0</v>
      </c>
    </row>
    <row r="378" spans="1:82" ht="15" customHeight="1">
      <c r="A378" s="43" t="s">
        <v>24</v>
      </c>
      <c r="B378" s="103">
        <v>40557</v>
      </c>
      <c r="C378" s="104" t="s">
        <v>184</v>
      </c>
      <c r="D378" s="135" t="s">
        <v>526</v>
      </c>
      <c r="E378" s="105">
        <v>-0.68</v>
      </c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4"/>
      <c r="BD378" s="74"/>
      <c r="BE378" s="74"/>
      <c r="BF378" s="74"/>
      <c r="BG378" s="73"/>
      <c r="BH378" s="73"/>
      <c r="BI378" s="73"/>
      <c r="BJ378" s="73"/>
      <c r="BK378" s="73"/>
      <c r="BL378" s="73"/>
      <c r="BM378" s="73"/>
      <c r="BN378" s="73"/>
      <c r="BO378" s="105">
        <v>-0.68</v>
      </c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5">
        <f t="shared" si="24"/>
        <v>0</v>
      </c>
    </row>
    <row r="379" spans="1:82" ht="15" customHeight="1">
      <c r="A379" s="43" t="s">
        <v>24</v>
      </c>
      <c r="B379" s="103">
        <v>40557</v>
      </c>
      <c r="C379" s="146" t="s">
        <v>653</v>
      </c>
      <c r="D379" s="135"/>
      <c r="E379" s="105">
        <v>36</v>
      </c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4"/>
      <c r="BD379" s="74"/>
      <c r="BE379" s="74"/>
      <c r="BF379" s="74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105">
        <v>36</v>
      </c>
      <c r="BY379" s="73"/>
      <c r="BZ379" s="73"/>
      <c r="CA379" s="73"/>
      <c r="CB379" s="73"/>
      <c r="CC379" s="73"/>
      <c r="CD379" s="75">
        <f t="shared" si="24"/>
        <v>0</v>
      </c>
    </row>
    <row r="380" spans="1:82" ht="15" customHeight="1">
      <c r="A380" s="43" t="s">
        <v>24</v>
      </c>
      <c r="B380" s="103">
        <v>40557</v>
      </c>
      <c r="C380" s="146" t="s">
        <v>654</v>
      </c>
      <c r="D380" s="135"/>
      <c r="E380" s="105">
        <v>28</v>
      </c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4"/>
      <c r="BD380" s="74"/>
      <c r="BE380" s="74"/>
      <c r="BF380" s="74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105">
        <v>28</v>
      </c>
      <c r="BY380" s="73"/>
      <c r="BZ380" s="73"/>
      <c r="CA380" s="73"/>
      <c r="CB380" s="73"/>
      <c r="CC380" s="73"/>
      <c r="CD380" s="75">
        <f t="shared" si="24"/>
        <v>0</v>
      </c>
    </row>
    <row r="381" spans="1:82" ht="15" customHeight="1">
      <c r="A381" s="43" t="s">
        <v>24</v>
      </c>
      <c r="B381" s="103">
        <v>40557</v>
      </c>
      <c r="C381" s="104" t="s">
        <v>12</v>
      </c>
      <c r="D381" s="106" t="s">
        <v>655</v>
      </c>
      <c r="E381" s="105">
        <v>-37.65</v>
      </c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4"/>
      <c r="BD381" s="74"/>
      <c r="BE381" s="74"/>
      <c r="BF381" s="74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105">
        <v>-37.65</v>
      </c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5">
        <f t="shared" si="24"/>
        <v>0</v>
      </c>
    </row>
    <row r="382" spans="1:82" ht="15" customHeight="1">
      <c r="A382" s="43" t="s">
        <v>24</v>
      </c>
      <c r="B382" s="103">
        <v>40557</v>
      </c>
      <c r="C382" s="104" t="s">
        <v>599</v>
      </c>
      <c r="D382" s="135"/>
      <c r="E382" s="105">
        <v>38.76</v>
      </c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4"/>
      <c r="BD382" s="74"/>
      <c r="BE382" s="74"/>
      <c r="BF382" s="74"/>
      <c r="BG382" s="73"/>
      <c r="BH382" s="73"/>
      <c r="BI382" s="73"/>
      <c r="BJ382" s="73"/>
      <c r="BK382" s="73"/>
      <c r="BL382" s="73"/>
      <c r="BM382" s="73"/>
      <c r="BN382" s="105">
        <v>2</v>
      </c>
      <c r="BO382" s="105">
        <v>0.34</v>
      </c>
      <c r="BP382" s="105">
        <v>0.42</v>
      </c>
      <c r="BQ382" s="73"/>
      <c r="BR382" s="73"/>
      <c r="BS382" s="73"/>
      <c r="BT382" s="73"/>
      <c r="BU382" s="73"/>
      <c r="BV382" s="73"/>
      <c r="BW382" s="73"/>
      <c r="BX382" s="105">
        <v>36</v>
      </c>
      <c r="BY382" s="73"/>
      <c r="BZ382" s="73"/>
      <c r="CA382" s="105">
        <v>38.76</v>
      </c>
      <c r="CB382" s="73"/>
      <c r="CC382" s="73"/>
      <c r="CD382" s="75">
        <f t="shared" si="24"/>
        <v>0</v>
      </c>
    </row>
    <row r="383" spans="1:82" ht="15" customHeight="1">
      <c r="A383" s="43" t="s">
        <v>24</v>
      </c>
      <c r="B383" s="103">
        <v>40557</v>
      </c>
      <c r="C383" s="104" t="s">
        <v>596</v>
      </c>
      <c r="D383" s="135"/>
      <c r="E383" s="105">
        <v>61.76</v>
      </c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4"/>
      <c r="BD383" s="74"/>
      <c r="BE383" s="74"/>
      <c r="BF383" s="74"/>
      <c r="BG383" s="73"/>
      <c r="BH383" s="73"/>
      <c r="BI383" s="73"/>
      <c r="BJ383" s="73"/>
      <c r="BK383" s="73"/>
      <c r="BL383" s="73"/>
      <c r="BM383" s="73"/>
      <c r="BN383" s="105">
        <v>2</v>
      </c>
      <c r="BO383" s="105">
        <v>0.34</v>
      </c>
      <c r="BP383" s="105">
        <v>0.42</v>
      </c>
      <c r="BQ383" s="73"/>
      <c r="BR383" s="73"/>
      <c r="BS383" s="73"/>
      <c r="BT383" s="73"/>
      <c r="BU383" s="73"/>
      <c r="BV383" s="73"/>
      <c r="BW383" s="73"/>
      <c r="BX383" s="105">
        <v>59</v>
      </c>
      <c r="BY383" s="73"/>
      <c r="BZ383" s="73"/>
      <c r="CA383" s="105">
        <v>61.76</v>
      </c>
      <c r="CB383" s="73"/>
      <c r="CC383" s="73"/>
      <c r="CD383" s="75">
        <f t="shared" si="24"/>
        <v>0</v>
      </c>
    </row>
    <row r="384" spans="1:82" ht="15" customHeight="1">
      <c r="A384" s="48" t="s">
        <v>23</v>
      </c>
      <c r="B384" s="103">
        <v>40560</v>
      </c>
      <c r="C384" s="104" t="s">
        <v>638</v>
      </c>
      <c r="D384" s="135"/>
      <c r="E384" s="105">
        <v>6</v>
      </c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105">
        <v>6</v>
      </c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4"/>
      <c r="BD384" s="74"/>
      <c r="BE384" s="74"/>
      <c r="BF384" s="74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105">
        <v>6</v>
      </c>
      <c r="CC384" s="73"/>
      <c r="CD384" s="75">
        <f t="shared" si="24"/>
        <v>0</v>
      </c>
    </row>
    <row r="385" spans="1:82" ht="15" customHeight="1">
      <c r="A385" s="48" t="s">
        <v>23</v>
      </c>
      <c r="B385" s="103">
        <v>40561</v>
      </c>
      <c r="C385" s="104" t="s">
        <v>656</v>
      </c>
      <c r="D385" s="135"/>
      <c r="E385" s="105">
        <v>18</v>
      </c>
      <c r="F385" s="73"/>
      <c r="G385" s="73"/>
      <c r="H385" s="73"/>
      <c r="I385" s="73"/>
      <c r="J385" s="73"/>
      <c r="K385" s="73"/>
      <c r="L385" s="105">
        <v>18</v>
      </c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4"/>
      <c r="BD385" s="74"/>
      <c r="BE385" s="74"/>
      <c r="BF385" s="74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105">
        <v>18</v>
      </c>
      <c r="CC385" s="73"/>
      <c r="CD385" s="75">
        <f t="shared" ref="CD385:CD416" si="25">E385-SUM(F385:BX385)</f>
        <v>0</v>
      </c>
    </row>
    <row r="386" spans="1:82" ht="15" customHeight="1">
      <c r="A386" s="48" t="s">
        <v>23</v>
      </c>
      <c r="B386" s="103">
        <v>40561</v>
      </c>
      <c r="C386" s="104" t="s">
        <v>406</v>
      </c>
      <c r="D386" s="106" t="s">
        <v>657</v>
      </c>
      <c r="E386" s="105">
        <v>-25</v>
      </c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105">
        <v>-25</v>
      </c>
      <c r="AX386" s="73"/>
      <c r="AY386" s="73"/>
      <c r="AZ386" s="73"/>
      <c r="BA386" s="73"/>
      <c r="BB386" s="73"/>
      <c r="BC386" s="74"/>
      <c r="BD386" s="74"/>
      <c r="BE386" s="74"/>
      <c r="BF386" s="74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105">
        <v>-25</v>
      </c>
      <c r="CC386" s="73"/>
      <c r="CD386" s="75">
        <f t="shared" si="25"/>
        <v>0</v>
      </c>
    </row>
    <row r="387" spans="1:82" ht="15" customHeight="1">
      <c r="A387" s="43" t="s">
        <v>24</v>
      </c>
      <c r="B387" s="103">
        <v>40561</v>
      </c>
      <c r="C387" s="104" t="s">
        <v>74</v>
      </c>
      <c r="D387" s="135"/>
      <c r="E387" s="105">
        <v>79.760000000000005</v>
      </c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4"/>
      <c r="BD387" s="74"/>
      <c r="BE387" s="74"/>
      <c r="BF387" s="74"/>
      <c r="BG387" s="73"/>
      <c r="BH387" s="73"/>
      <c r="BI387" s="73"/>
      <c r="BJ387" s="73"/>
      <c r="BK387" s="73"/>
      <c r="BL387" s="73"/>
      <c r="BM387" s="73"/>
      <c r="BN387" s="105">
        <v>2</v>
      </c>
      <c r="BO387" s="105">
        <v>0.34</v>
      </c>
      <c r="BP387" s="105">
        <v>0.42</v>
      </c>
      <c r="BQ387" s="73"/>
      <c r="BR387" s="73"/>
      <c r="BS387" s="73"/>
      <c r="BT387" s="73"/>
      <c r="BU387" s="73"/>
      <c r="BV387" s="73"/>
      <c r="BW387" s="73"/>
      <c r="BX387" s="105">
        <v>77</v>
      </c>
      <c r="BY387" s="73"/>
      <c r="BZ387" s="73"/>
      <c r="CA387" s="105">
        <v>79.760000000000005</v>
      </c>
      <c r="CB387" s="73"/>
      <c r="CC387" s="73"/>
      <c r="CD387" s="75">
        <f t="shared" si="25"/>
        <v>0</v>
      </c>
    </row>
    <row r="388" spans="1:82" ht="15" customHeight="1">
      <c r="A388" s="48" t="s">
        <v>23</v>
      </c>
      <c r="B388" s="103">
        <v>40562</v>
      </c>
      <c r="C388" s="104" t="s">
        <v>638</v>
      </c>
      <c r="D388" s="135"/>
      <c r="E388" s="105">
        <v>6</v>
      </c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105">
        <v>6</v>
      </c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4"/>
      <c r="BD388" s="74"/>
      <c r="BE388" s="74"/>
      <c r="BF388" s="74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105">
        <v>6</v>
      </c>
      <c r="CC388" s="73"/>
      <c r="CD388" s="75">
        <f t="shared" si="25"/>
        <v>0</v>
      </c>
    </row>
    <row r="389" spans="1:82" ht="15" customHeight="1">
      <c r="A389" s="48" t="s">
        <v>23</v>
      </c>
      <c r="B389" s="103">
        <v>40562</v>
      </c>
      <c r="C389" s="104" t="s">
        <v>638</v>
      </c>
      <c r="D389" s="135"/>
      <c r="E389" s="105">
        <v>6</v>
      </c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105">
        <v>6</v>
      </c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4"/>
      <c r="BD389" s="74"/>
      <c r="BE389" s="74"/>
      <c r="BF389" s="74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105">
        <v>6</v>
      </c>
      <c r="CC389" s="73"/>
      <c r="CD389" s="75">
        <f t="shared" si="25"/>
        <v>0</v>
      </c>
    </row>
    <row r="390" spans="1:82" ht="15" customHeight="1">
      <c r="A390" s="48" t="s">
        <v>23</v>
      </c>
      <c r="B390" s="103">
        <v>40562</v>
      </c>
      <c r="C390" s="104" t="s">
        <v>638</v>
      </c>
      <c r="D390" s="135"/>
      <c r="E390" s="105">
        <v>6</v>
      </c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105">
        <v>6</v>
      </c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4"/>
      <c r="BD390" s="74"/>
      <c r="BE390" s="74"/>
      <c r="BF390" s="74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105">
        <v>6</v>
      </c>
      <c r="CC390" s="73"/>
      <c r="CD390" s="75">
        <f t="shared" si="25"/>
        <v>0</v>
      </c>
    </row>
    <row r="391" spans="1:82" ht="15" customHeight="1">
      <c r="A391" s="48" t="s">
        <v>23</v>
      </c>
      <c r="B391" s="103">
        <v>40562</v>
      </c>
      <c r="C391" s="104" t="s">
        <v>638</v>
      </c>
      <c r="D391" s="135"/>
      <c r="E391" s="105">
        <v>6</v>
      </c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105">
        <v>6</v>
      </c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4"/>
      <c r="BD391" s="74"/>
      <c r="BE391" s="74"/>
      <c r="BF391" s="74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105">
        <v>6</v>
      </c>
      <c r="CC391" s="73"/>
      <c r="CD391" s="75">
        <f t="shared" si="25"/>
        <v>0</v>
      </c>
    </row>
    <row r="392" spans="1:82" ht="15" customHeight="1">
      <c r="A392" s="48" t="s">
        <v>23</v>
      </c>
      <c r="B392" s="103">
        <v>40562</v>
      </c>
      <c r="C392" s="104" t="s">
        <v>638</v>
      </c>
      <c r="D392" s="135"/>
      <c r="E392" s="105">
        <v>6</v>
      </c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105">
        <v>6</v>
      </c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4"/>
      <c r="BD392" s="74"/>
      <c r="BE392" s="74"/>
      <c r="BF392" s="74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105">
        <v>6</v>
      </c>
      <c r="CC392" s="73"/>
      <c r="CD392" s="75">
        <f t="shared" si="25"/>
        <v>0</v>
      </c>
    </row>
    <row r="393" spans="1:82" ht="15" customHeight="1">
      <c r="A393" s="48" t="s">
        <v>23</v>
      </c>
      <c r="B393" s="103">
        <v>40562</v>
      </c>
      <c r="C393" s="104" t="s">
        <v>638</v>
      </c>
      <c r="D393" s="135"/>
      <c r="E393" s="105">
        <v>6</v>
      </c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105">
        <v>6</v>
      </c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4"/>
      <c r="BD393" s="74"/>
      <c r="BE393" s="74"/>
      <c r="BF393" s="74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105">
        <v>6</v>
      </c>
      <c r="CC393" s="73"/>
      <c r="CD393" s="75">
        <f t="shared" si="25"/>
        <v>0</v>
      </c>
    </row>
    <row r="394" spans="1:82" ht="15" customHeight="1">
      <c r="A394" s="48" t="s">
        <v>23</v>
      </c>
      <c r="B394" s="103">
        <v>40562</v>
      </c>
      <c r="C394" s="104" t="s">
        <v>413</v>
      </c>
      <c r="D394" s="135"/>
      <c r="E394" s="105">
        <v>-545</v>
      </c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4"/>
      <c r="BD394" s="74"/>
      <c r="BE394" s="74"/>
      <c r="BF394" s="74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105">
        <v>-545</v>
      </c>
      <c r="CC394" s="73"/>
      <c r="CD394" s="75">
        <f t="shared" si="25"/>
        <v>-545</v>
      </c>
    </row>
    <row r="395" spans="1:82" ht="15" customHeight="1">
      <c r="A395" s="128" t="s">
        <v>314</v>
      </c>
      <c r="B395" s="103">
        <v>40562</v>
      </c>
      <c r="C395" s="104" t="s">
        <v>413</v>
      </c>
      <c r="D395" s="135"/>
      <c r="E395" s="105">
        <v>-123</v>
      </c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4"/>
      <c r="BD395" s="74"/>
      <c r="BE395" s="74"/>
      <c r="BF395" s="74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105">
        <v>-123</v>
      </c>
      <c r="CD395" s="75">
        <f t="shared" si="25"/>
        <v>-123</v>
      </c>
    </row>
    <row r="396" spans="1:82" ht="15" customHeight="1">
      <c r="A396" s="43" t="s">
        <v>24</v>
      </c>
      <c r="B396" s="103">
        <v>40563</v>
      </c>
      <c r="C396" s="104" t="s">
        <v>616</v>
      </c>
      <c r="D396" s="135"/>
      <c r="E396" s="105">
        <v>48.76</v>
      </c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4"/>
      <c r="BD396" s="74"/>
      <c r="BE396" s="74"/>
      <c r="BF396" s="74"/>
      <c r="BG396" s="73"/>
      <c r="BH396" s="73"/>
      <c r="BI396" s="73"/>
      <c r="BJ396" s="73"/>
      <c r="BK396" s="73"/>
      <c r="BL396" s="73"/>
      <c r="BM396" s="73"/>
      <c r="BN396" s="105">
        <v>2</v>
      </c>
      <c r="BO396" s="105">
        <v>0.34</v>
      </c>
      <c r="BP396" s="105">
        <v>0.42</v>
      </c>
      <c r="BQ396" s="73"/>
      <c r="BR396" s="73"/>
      <c r="BS396" s="73"/>
      <c r="BT396" s="73"/>
      <c r="BU396" s="73"/>
      <c r="BV396" s="73"/>
      <c r="BW396" s="73"/>
      <c r="BX396" s="105">
        <v>46</v>
      </c>
      <c r="BY396" s="73"/>
      <c r="BZ396" s="73"/>
      <c r="CA396" s="105">
        <v>48.76</v>
      </c>
      <c r="CB396" s="73"/>
      <c r="CC396" s="73"/>
      <c r="CD396" s="75">
        <f t="shared" si="25"/>
        <v>0</v>
      </c>
    </row>
    <row r="397" spans="1:82" ht="15" customHeight="1">
      <c r="A397" s="43" t="s">
        <v>24</v>
      </c>
      <c r="B397" s="103">
        <v>40563</v>
      </c>
      <c r="C397" s="104" t="s">
        <v>658</v>
      </c>
      <c r="D397" s="135"/>
      <c r="E397" s="105">
        <v>123</v>
      </c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4"/>
      <c r="BD397" s="74"/>
      <c r="BE397" s="74"/>
      <c r="BF397" s="74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105">
        <v>123</v>
      </c>
      <c r="CB397" s="73"/>
      <c r="CC397" s="73"/>
      <c r="CD397" s="75">
        <f t="shared" si="25"/>
        <v>123</v>
      </c>
    </row>
    <row r="398" spans="1:82" ht="15" customHeight="1">
      <c r="A398" s="43" t="s">
        <v>24</v>
      </c>
      <c r="B398" s="103">
        <v>40563</v>
      </c>
      <c r="C398" s="104" t="s">
        <v>566</v>
      </c>
      <c r="D398" s="135"/>
      <c r="E398" s="105">
        <v>545</v>
      </c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4"/>
      <c r="BD398" s="74"/>
      <c r="BE398" s="74"/>
      <c r="BF398" s="74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105">
        <v>545</v>
      </c>
      <c r="CB398" s="73"/>
      <c r="CC398" s="73"/>
      <c r="CD398" s="75">
        <f t="shared" si="25"/>
        <v>545</v>
      </c>
    </row>
    <row r="399" spans="1:82" ht="15" customHeight="1">
      <c r="A399" s="48" t="s">
        <v>23</v>
      </c>
      <c r="B399" s="103">
        <v>40567</v>
      </c>
      <c r="C399" s="104" t="s">
        <v>638</v>
      </c>
      <c r="D399" s="135"/>
      <c r="E399" s="105">
        <v>6</v>
      </c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105">
        <v>6</v>
      </c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4"/>
      <c r="BD399" s="74"/>
      <c r="BE399" s="74"/>
      <c r="BF399" s="74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105">
        <v>6</v>
      </c>
      <c r="CC399" s="73"/>
      <c r="CD399" s="75">
        <f t="shared" si="25"/>
        <v>0</v>
      </c>
    </row>
    <row r="400" spans="1:82" ht="15" customHeight="1">
      <c r="A400" s="48" t="s">
        <v>23</v>
      </c>
      <c r="B400" s="103">
        <v>40567</v>
      </c>
      <c r="C400" s="104" t="s">
        <v>638</v>
      </c>
      <c r="D400" s="135"/>
      <c r="E400" s="105">
        <v>6</v>
      </c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105">
        <v>6</v>
      </c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4"/>
      <c r="BD400" s="74"/>
      <c r="BE400" s="74"/>
      <c r="BF400" s="74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105">
        <v>6</v>
      </c>
      <c r="CC400" s="73"/>
      <c r="CD400" s="75">
        <f t="shared" si="25"/>
        <v>0</v>
      </c>
    </row>
    <row r="401" spans="1:82" ht="15" customHeight="1">
      <c r="A401" s="48" t="s">
        <v>23</v>
      </c>
      <c r="B401" s="103">
        <v>40568</v>
      </c>
      <c r="C401" s="104" t="s">
        <v>45</v>
      </c>
      <c r="D401" s="135"/>
      <c r="E401" s="105">
        <v>4.5</v>
      </c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105">
        <v>4.5</v>
      </c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4"/>
      <c r="BD401" s="74"/>
      <c r="BE401" s="74"/>
      <c r="BF401" s="74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105">
        <v>4.5</v>
      </c>
      <c r="CC401" s="73"/>
      <c r="CD401" s="75">
        <f t="shared" si="25"/>
        <v>0</v>
      </c>
    </row>
    <row r="402" spans="1:82" ht="15" customHeight="1">
      <c r="A402" s="48" t="s">
        <v>23</v>
      </c>
      <c r="B402" s="103">
        <v>40568</v>
      </c>
      <c r="C402" s="104" t="s">
        <v>416</v>
      </c>
      <c r="D402" s="106" t="s">
        <v>659</v>
      </c>
      <c r="E402" s="105">
        <v>-50</v>
      </c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105">
        <v>-50</v>
      </c>
      <c r="AX402" s="73"/>
      <c r="AY402" s="73"/>
      <c r="AZ402" s="73"/>
      <c r="BA402" s="73"/>
      <c r="BB402" s="73"/>
      <c r="BC402" s="74"/>
      <c r="BD402" s="74"/>
      <c r="BE402" s="74"/>
      <c r="BF402" s="74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105">
        <v>-50</v>
      </c>
      <c r="CC402" s="73"/>
      <c r="CD402" s="75">
        <f t="shared" si="25"/>
        <v>0</v>
      </c>
    </row>
    <row r="403" spans="1:82" ht="15" customHeight="1">
      <c r="A403" s="43" t="s">
        <v>24</v>
      </c>
      <c r="B403" s="103">
        <v>40568</v>
      </c>
      <c r="C403" s="104" t="s">
        <v>600</v>
      </c>
      <c r="D403" s="135"/>
      <c r="E403" s="105">
        <v>27.76</v>
      </c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4"/>
      <c r="BD403" s="74"/>
      <c r="BE403" s="74"/>
      <c r="BF403" s="74"/>
      <c r="BG403" s="73"/>
      <c r="BH403" s="73"/>
      <c r="BI403" s="73"/>
      <c r="BJ403" s="73"/>
      <c r="BK403" s="73"/>
      <c r="BL403" s="73"/>
      <c r="BM403" s="73"/>
      <c r="BN403" s="105">
        <v>2</v>
      </c>
      <c r="BO403" s="105">
        <v>0.34</v>
      </c>
      <c r="BP403" s="105">
        <v>0.42</v>
      </c>
      <c r="BQ403" s="73"/>
      <c r="BR403" s="73"/>
      <c r="BS403" s="73"/>
      <c r="BT403" s="73"/>
      <c r="BU403" s="73"/>
      <c r="BV403" s="73"/>
      <c r="BW403" s="73"/>
      <c r="BX403" s="105">
        <v>25</v>
      </c>
      <c r="BY403" s="73"/>
      <c r="BZ403" s="73"/>
      <c r="CA403" s="105">
        <v>27.76</v>
      </c>
      <c r="CB403" s="73"/>
      <c r="CC403" s="73"/>
      <c r="CD403" s="75">
        <f t="shared" si="25"/>
        <v>0</v>
      </c>
    </row>
    <row r="404" spans="1:82" ht="15" customHeight="1">
      <c r="A404" s="48" t="s">
        <v>23</v>
      </c>
      <c r="B404" s="103">
        <v>40569</v>
      </c>
      <c r="C404" s="104" t="s">
        <v>638</v>
      </c>
      <c r="D404" s="135"/>
      <c r="E404" s="105">
        <v>6</v>
      </c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105">
        <v>6</v>
      </c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4"/>
      <c r="BD404" s="74"/>
      <c r="BE404" s="74"/>
      <c r="BF404" s="74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105">
        <v>6</v>
      </c>
      <c r="CC404" s="73"/>
      <c r="CD404" s="75">
        <f t="shared" si="25"/>
        <v>0</v>
      </c>
    </row>
    <row r="405" spans="1:82" ht="15" customHeight="1">
      <c r="A405" s="43" t="s">
        <v>24</v>
      </c>
      <c r="B405" s="103">
        <v>40569</v>
      </c>
      <c r="C405" s="104" t="s">
        <v>15</v>
      </c>
      <c r="D405" s="106" t="s">
        <v>660</v>
      </c>
      <c r="E405" s="105">
        <v>-881.5</v>
      </c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105">
        <v>-881.5</v>
      </c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4"/>
      <c r="BD405" s="74"/>
      <c r="BE405" s="74"/>
      <c r="BF405" s="74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5">
        <f t="shared" si="25"/>
        <v>0</v>
      </c>
    </row>
    <row r="406" spans="1:82" ht="15" customHeight="1">
      <c r="A406" s="43" t="s">
        <v>24</v>
      </c>
      <c r="B406" s="103">
        <v>40569</v>
      </c>
      <c r="C406" s="104" t="s">
        <v>180</v>
      </c>
      <c r="D406" s="135" t="s">
        <v>526</v>
      </c>
      <c r="E406" s="105">
        <v>-1.5</v>
      </c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4"/>
      <c r="BD406" s="74"/>
      <c r="BE406" s="74"/>
      <c r="BF406" s="74"/>
      <c r="BG406" s="73"/>
      <c r="BH406" s="73"/>
      <c r="BI406" s="73"/>
      <c r="BJ406" s="73"/>
      <c r="BK406" s="73"/>
      <c r="BL406" s="73"/>
      <c r="BM406" s="105">
        <v>-1.5</v>
      </c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5">
        <f t="shared" si="25"/>
        <v>0</v>
      </c>
    </row>
    <row r="407" spans="1:82" ht="15" customHeight="1">
      <c r="A407" s="48" t="s">
        <v>23</v>
      </c>
      <c r="B407" s="103">
        <v>40570</v>
      </c>
      <c r="C407" s="104" t="s">
        <v>638</v>
      </c>
      <c r="D407" s="135"/>
      <c r="E407" s="105">
        <v>6</v>
      </c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105">
        <v>6</v>
      </c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4"/>
      <c r="BD407" s="74"/>
      <c r="BE407" s="74"/>
      <c r="BF407" s="74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105">
        <v>6</v>
      </c>
      <c r="CC407" s="73"/>
      <c r="CD407" s="75">
        <f t="shared" si="25"/>
        <v>0</v>
      </c>
    </row>
    <row r="408" spans="1:82" ht="15" customHeight="1">
      <c r="A408" s="43" t="s">
        <v>24</v>
      </c>
      <c r="B408" s="103">
        <v>40571</v>
      </c>
      <c r="C408" s="104" t="s">
        <v>38</v>
      </c>
      <c r="D408" s="106" t="s">
        <v>661</v>
      </c>
      <c r="E408" s="105">
        <v>-624.04</v>
      </c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105">
        <v>-624.04</v>
      </c>
      <c r="AH408" s="73"/>
      <c r="AI408" s="73"/>
      <c r="AJ408" s="73"/>
      <c r="AK408" s="73"/>
      <c r="AL408" s="73"/>
      <c r="AM408" s="75"/>
      <c r="AN408" s="75"/>
      <c r="AO408" s="75"/>
      <c r="AP408" s="75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4"/>
      <c r="BD408" s="74"/>
      <c r="BE408" s="74"/>
      <c r="BF408" s="74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5">
        <f t="shared" si="25"/>
        <v>0</v>
      </c>
    </row>
    <row r="409" spans="1:82" ht="15" customHeight="1">
      <c r="A409" s="43" t="s">
        <v>24</v>
      </c>
      <c r="B409" s="103">
        <v>40571</v>
      </c>
      <c r="C409" s="104" t="s">
        <v>39</v>
      </c>
      <c r="D409" s="106" t="s">
        <v>661</v>
      </c>
      <c r="E409" s="105">
        <v>-936.4</v>
      </c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105">
        <v>-468.2</v>
      </c>
      <c r="AN409" s="73"/>
      <c r="AO409" s="105">
        <v>-468.2</v>
      </c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4"/>
      <c r="BD409" s="74"/>
      <c r="BE409" s="74"/>
      <c r="BF409" s="74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5">
        <f t="shared" si="25"/>
        <v>0</v>
      </c>
    </row>
    <row r="410" spans="1:82" ht="15" customHeight="1">
      <c r="A410" s="43" t="s">
        <v>24</v>
      </c>
      <c r="B410" s="103">
        <v>40571</v>
      </c>
      <c r="C410" s="104" t="s">
        <v>198</v>
      </c>
      <c r="D410" s="106" t="s">
        <v>661</v>
      </c>
      <c r="E410" s="105">
        <v>-80</v>
      </c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105">
        <v>-80</v>
      </c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4"/>
      <c r="BD410" s="74"/>
      <c r="BE410" s="74"/>
      <c r="BF410" s="74"/>
      <c r="BG410" s="73"/>
      <c r="BH410" s="73"/>
      <c r="BI410" s="73"/>
      <c r="BJ410" s="73"/>
      <c r="BK410" s="73"/>
      <c r="BL410" s="73"/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5">
        <f t="shared" si="25"/>
        <v>0</v>
      </c>
    </row>
    <row r="411" spans="1:82" ht="15" customHeight="1">
      <c r="A411" s="43" t="s">
        <v>24</v>
      </c>
      <c r="B411" s="103">
        <v>40571</v>
      </c>
      <c r="C411" s="104" t="s">
        <v>180</v>
      </c>
      <c r="D411" s="135" t="s">
        <v>526</v>
      </c>
      <c r="E411" s="105">
        <v>-1</v>
      </c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4"/>
      <c r="BD411" s="74"/>
      <c r="BE411" s="74"/>
      <c r="BF411" s="74"/>
      <c r="BG411" s="73"/>
      <c r="BH411" s="73"/>
      <c r="BI411" s="73"/>
      <c r="BJ411" s="73"/>
      <c r="BK411" s="73"/>
      <c r="BL411" s="73"/>
      <c r="BM411" s="105">
        <v>-1</v>
      </c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5">
        <f t="shared" si="25"/>
        <v>0</v>
      </c>
    </row>
    <row r="412" spans="1:82" ht="15" customHeight="1">
      <c r="A412" s="43" t="s">
        <v>24</v>
      </c>
      <c r="B412" s="103">
        <v>40571</v>
      </c>
      <c r="C412" s="140" t="s">
        <v>604</v>
      </c>
      <c r="D412" s="135" t="s">
        <v>526</v>
      </c>
      <c r="E412" s="105">
        <v>1</v>
      </c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4"/>
      <c r="BD412" s="74"/>
      <c r="BE412" s="74"/>
      <c r="BF412" s="74"/>
      <c r="BG412" s="73"/>
      <c r="BH412" s="73"/>
      <c r="BI412" s="73"/>
      <c r="BJ412" s="73"/>
      <c r="BK412" s="73"/>
      <c r="BL412" s="73"/>
      <c r="BM412" s="105">
        <v>1</v>
      </c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5">
        <f t="shared" si="25"/>
        <v>0</v>
      </c>
    </row>
    <row r="413" spans="1:82" ht="15" customHeight="1">
      <c r="A413" s="43" t="s">
        <v>24</v>
      </c>
      <c r="B413" s="103">
        <v>40571</v>
      </c>
      <c r="C413" s="104" t="s">
        <v>199</v>
      </c>
      <c r="D413" s="106" t="s">
        <v>661</v>
      </c>
      <c r="E413" s="105">
        <v>-100</v>
      </c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105">
        <v>-100</v>
      </c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4"/>
      <c r="BD413" s="74"/>
      <c r="BE413" s="74"/>
      <c r="BF413" s="74"/>
      <c r="BG413" s="73"/>
      <c r="BH413" s="73"/>
      <c r="BI413" s="73"/>
      <c r="BJ413" s="73"/>
      <c r="BK413" s="73"/>
      <c r="BL413" s="73"/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5">
        <f t="shared" si="25"/>
        <v>0</v>
      </c>
    </row>
    <row r="414" spans="1:82" ht="15" customHeight="1">
      <c r="A414" s="43" t="s">
        <v>24</v>
      </c>
      <c r="B414" s="103">
        <v>40571</v>
      </c>
      <c r="C414" s="104" t="s">
        <v>42</v>
      </c>
      <c r="D414" s="106" t="s">
        <v>661</v>
      </c>
      <c r="E414" s="105">
        <v>-80</v>
      </c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105">
        <v>-80</v>
      </c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4"/>
      <c r="BD414" s="74"/>
      <c r="BE414" s="74"/>
      <c r="BF414" s="74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5">
        <f t="shared" si="25"/>
        <v>0</v>
      </c>
    </row>
    <row r="415" spans="1:82" ht="15" customHeight="1">
      <c r="A415" s="43" t="s">
        <v>24</v>
      </c>
      <c r="B415" s="103">
        <v>40571</v>
      </c>
      <c r="C415" s="104" t="s">
        <v>180</v>
      </c>
      <c r="D415" s="135" t="s">
        <v>526</v>
      </c>
      <c r="E415" s="105">
        <v>-1</v>
      </c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4"/>
      <c r="BD415" s="74"/>
      <c r="BE415" s="74"/>
      <c r="BF415" s="74"/>
      <c r="BG415" s="73"/>
      <c r="BH415" s="73"/>
      <c r="BI415" s="73"/>
      <c r="BJ415" s="73"/>
      <c r="BK415" s="73"/>
      <c r="BL415" s="73"/>
      <c r="BM415" s="105">
        <v>-1</v>
      </c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5">
        <f t="shared" si="25"/>
        <v>0</v>
      </c>
    </row>
    <row r="416" spans="1:82" ht="15" customHeight="1">
      <c r="A416" s="43" t="s">
        <v>24</v>
      </c>
      <c r="B416" s="103">
        <v>40571</v>
      </c>
      <c r="C416" s="140" t="s">
        <v>605</v>
      </c>
      <c r="D416" s="135" t="s">
        <v>526</v>
      </c>
      <c r="E416" s="105">
        <v>1</v>
      </c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4"/>
      <c r="BD416" s="74"/>
      <c r="BE416" s="74"/>
      <c r="BF416" s="74"/>
      <c r="BG416" s="73"/>
      <c r="BH416" s="73"/>
      <c r="BI416" s="73"/>
      <c r="BJ416" s="73"/>
      <c r="BK416" s="73"/>
      <c r="BL416" s="73"/>
      <c r="BM416" s="105">
        <v>1</v>
      </c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5">
        <f t="shared" si="25"/>
        <v>0</v>
      </c>
    </row>
    <row r="417" spans="1:82" ht="15" customHeight="1">
      <c r="A417" s="43" t="s">
        <v>24</v>
      </c>
      <c r="B417" s="103">
        <v>40571</v>
      </c>
      <c r="C417" s="104" t="s">
        <v>40</v>
      </c>
      <c r="D417" s="106" t="s">
        <v>661</v>
      </c>
      <c r="E417" s="105">
        <v>-80</v>
      </c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105">
        <v>-80</v>
      </c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4"/>
      <c r="BD417" s="74"/>
      <c r="BE417" s="74"/>
      <c r="BF417" s="74"/>
      <c r="BG417" s="73"/>
      <c r="BH417" s="73"/>
      <c r="BI417" s="73"/>
      <c r="BJ417" s="73"/>
      <c r="BK417" s="73"/>
      <c r="BL417" s="73"/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5">
        <f t="shared" ref="CD417:CD442" si="26">E417-SUM(F417:BX417)</f>
        <v>0</v>
      </c>
    </row>
    <row r="418" spans="1:82" ht="15" customHeight="1">
      <c r="A418" s="43" t="s">
        <v>24</v>
      </c>
      <c r="B418" s="103">
        <v>40571</v>
      </c>
      <c r="C418" s="104" t="s">
        <v>180</v>
      </c>
      <c r="D418" s="135" t="s">
        <v>526</v>
      </c>
      <c r="E418" s="105">
        <v>-1</v>
      </c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5"/>
      <c r="AH418" s="73"/>
      <c r="AI418" s="73"/>
      <c r="AJ418" s="73"/>
      <c r="AK418" s="73"/>
      <c r="AL418" s="73"/>
      <c r="AM418" s="75"/>
      <c r="AN418" s="73"/>
      <c r="AO418" s="75"/>
      <c r="AP418" s="75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4"/>
      <c r="BD418" s="74"/>
      <c r="BE418" s="74"/>
      <c r="BF418" s="74"/>
      <c r="BG418" s="73"/>
      <c r="BH418" s="73"/>
      <c r="BI418" s="73"/>
      <c r="BJ418" s="73"/>
      <c r="BK418" s="73"/>
      <c r="BL418" s="73"/>
      <c r="BM418" s="105">
        <v>-1</v>
      </c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5">
        <f t="shared" si="26"/>
        <v>0</v>
      </c>
    </row>
    <row r="419" spans="1:82" ht="15" customHeight="1">
      <c r="A419" s="43" t="s">
        <v>24</v>
      </c>
      <c r="B419" s="103">
        <v>40571</v>
      </c>
      <c r="C419" s="140" t="s">
        <v>607</v>
      </c>
      <c r="D419" s="135" t="s">
        <v>526</v>
      </c>
      <c r="E419" s="105">
        <v>1</v>
      </c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4"/>
      <c r="BD419" s="74"/>
      <c r="BE419" s="74"/>
      <c r="BF419" s="74"/>
      <c r="BG419" s="73"/>
      <c r="BH419" s="73"/>
      <c r="BI419" s="73"/>
      <c r="BJ419" s="73"/>
      <c r="BK419" s="73"/>
      <c r="BL419" s="73"/>
      <c r="BM419" s="105">
        <v>1</v>
      </c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5">
        <f t="shared" si="26"/>
        <v>0</v>
      </c>
    </row>
    <row r="420" spans="1:82" ht="15" customHeight="1">
      <c r="A420" s="43" t="s">
        <v>24</v>
      </c>
      <c r="B420" s="103">
        <v>40571</v>
      </c>
      <c r="C420" s="104" t="s">
        <v>41</v>
      </c>
      <c r="D420" s="106" t="s">
        <v>661</v>
      </c>
      <c r="E420" s="105">
        <v>-152.94</v>
      </c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105">
        <v>-152.94</v>
      </c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4"/>
      <c r="BD420" s="74"/>
      <c r="BE420" s="74"/>
      <c r="BF420" s="74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5">
        <f t="shared" si="26"/>
        <v>0</v>
      </c>
    </row>
    <row r="421" spans="1:82" ht="15" customHeight="1">
      <c r="A421" s="43" t="s">
        <v>24</v>
      </c>
      <c r="B421" s="103">
        <v>40571</v>
      </c>
      <c r="C421" s="104" t="s">
        <v>180</v>
      </c>
      <c r="D421" s="135" t="s">
        <v>526</v>
      </c>
      <c r="E421" s="105">
        <v>-1</v>
      </c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5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4"/>
      <c r="BD421" s="74"/>
      <c r="BE421" s="74"/>
      <c r="BF421" s="74"/>
      <c r="BG421" s="73"/>
      <c r="BH421" s="73"/>
      <c r="BI421" s="73"/>
      <c r="BJ421" s="73"/>
      <c r="BK421" s="73"/>
      <c r="BL421" s="73"/>
      <c r="BM421" s="105">
        <v>-1</v>
      </c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5">
        <f t="shared" si="26"/>
        <v>0</v>
      </c>
    </row>
    <row r="422" spans="1:82" ht="15" customHeight="1">
      <c r="A422" s="43" t="s">
        <v>24</v>
      </c>
      <c r="B422" s="103">
        <v>40571</v>
      </c>
      <c r="C422" s="140" t="s">
        <v>541</v>
      </c>
      <c r="D422" s="135" t="s">
        <v>526</v>
      </c>
      <c r="E422" s="105">
        <v>1</v>
      </c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4"/>
      <c r="BD422" s="74"/>
      <c r="BE422" s="74"/>
      <c r="BF422" s="74"/>
      <c r="BG422" s="73"/>
      <c r="BH422" s="73"/>
      <c r="BI422" s="73"/>
      <c r="BJ422" s="73"/>
      <c r="BK422" s="73"/>
      <c r="BL422" s="73"/>
      <c r="BM422" s="105">
        <v>1</v>
      </c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5">
        <f t="shared" si="26"/>
        <v>0</v>
      </c>
    </row>
    <row r="423" spans="1:82" ht="15" customHeight="1">
      <c r="A423" s="43" t="s">
        <v>24</v>
      </c>
      <c r="B423" s="103">
        <v>40571</v>
      </c>
      <c r="C423" s="104" t="s">
        <v>210</v>
      </c>
      <c r="D423" s="106" t="s">
        <v>661</v>
      </c>
      <c r="E423" s="105">
        <v>-152</v>
      </c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105">
        <v>-152</v>
      </c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4"/>
      <c r="BD423" s="74"/>
      <c r="BE423" s="74"/>
      <c r="BF423" s="74"/>
      <c r="BG423" s="73"/>
      <c r="BH423" s="73"/>
      <c r="BI423" s="73"/>
      <c r="BJ423" s="73"/>
      <c r="BK423" s="73"/>
      <c r="BL423" s="73"/>
      <c r="BM423" s="73"/>
      <c r="BN423" s="73"/>
      <c r="BO423" s="73"/>
      <c r="BP423" s="73"/>
      <c r="BQ423" s="73"/>
      <c r="BR423" s="73"/>
      <c r="BS423" s="73"/>
      <c r="BT423" s="73"/>
      <c r="BU423" s="73"/>
      <c r="BV423" s="73"/>
      <c r="BW423" s="73"/>
      <c r="BX423" s="73"/>
      <c r="BY423" s="73"/>
      <c r="BZ423" s="73"/>
      <c r="CA423" s="73"/>
      <c r="CB423" s="73"/>
      <c r="CC423" s="73"/>
      <c r="CD423" s="75">
        <f t="shared" si="26"/>
        <v>0</v>
      </c>
    </row>
    <row r="424" spans="1:82" ht="15" customHeight="1">
      <c r="A424" s="43" t="s">
        <v>24</v>
      </c>
      <c r="B424" s="103">
        <v>40571</v>
      </c>
      <c r="C424" s="104" t="s">
        <v>180</v>
      </c>
      <c r="D424" s="135" t="s">
        <v>526</v>
      </c>
      <c r="E424" s="105">
        <v>-1</v>
      </c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4"/>
      <c r="BD424" s="74"/>
      <c r="BE424" s="74"/>
      <c r="BF424" s="74"/>
      <c r="BG424" s="73"/>
      <c r="BH424" s="73"/>
      <c r="BI424" s="73"/>
      <c r="BJ424" s="73"/>
      <c r="BK424" s="73"/>
      <c r="BL424" s="73"/>
      <c r="BM424" s="105">
        <v>-1</v>
      </c>
      <c r="BN424" s="73"/>
      <c r="BO424" s="73"/>
      <c r="BP424" s="73"/>
      <c r="BQ424" s="73"/>
      <c r="BR424" s="73"/>
      <c r="BS424" s="73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5">
        <f t="shared" si="26"/>
        <v>0</v>
      </c>
    </row>
    <row r="425" spans="1:82" ht="15" customHeight="1">
      <c r="A425" s="43" t="s">
        <v>24</v>
      </c>
      <c r="B425" s="103">
        <v>40571</v>
      </c>
      <c r="C425" s="140" t="s">
        <v>662</v>
      </c>
      <c r="D425" s="135" t="s">
        <v>526</v>
      </c>
      <c r="E425" s="105">
        <v>1</v>
      </c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4"/>
      <c r="BD425" s="74"/>
      <c r="BE425" s="74"/>
      <c r="BF425" s="74"/>
      <c r="BG425" s="73"/>
      <c r="BH425" s="73"/>
      <c r="BI425" s="73"/>
      <c r="BJ425" s="73"/>
      <c r="BK425" s="73"/>
      <c r="BL425" s="73"/>
      <c r="BM425" s="105">
        <v>1</v>
      </c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5">
        <f t="shared" si="26"/>
        <v>0</v>
      </c>
    </row>
    <row r="426" spans="1:82" ht="15" customHeight="1">
      <c r="A426" s="48" t="s">
        <v>23</v>
      </c>
      <c r="B426" s="103">
        <v>40572</v>
      </c>
      <c r="C426" s="104" t="s">
        <v>638</v>
      </c>
      <c r="D426" s="135"/>
      <c r="E426" s="105">
        <v>6</v>
      </c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105">
        <v>6</v>
      </c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4"/>
      <c r="BD426" s="74"/>
      <c r="BE426" s="74"/>
      <c r="BF426" s="74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105">
        <v>6</v>
      </c>
      <c r="CC426" s="73"/>
      <c r="CD426" s="75">
        <f t="shared" si="26"/>
        <v>0</v>
      </c>
    </row>
    <row r="427" spans="1:82" ht="15" customHeight="1">
      <c r="A427" s="48" t="s">
        <v>23</v>
      </c>
      <c r="B427" s="103">
        <v>40572</v>
      </c>
      <c r="C427" s="104" t="s">
        <v>638</v>
      </c>
      <c r="D427" s="135"/>
      <c r="E427" s="105">
        <v>6</v>
      </c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105">
        <v>6</v>
      </c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4"/>
      <c r="BD427" s="74"/>
      <c r="BE427" s="74"/>
      <c r="BF427" s="74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105">
        <v>6</v>
      </c>
      <c r="CC427" s="73"/>
      <c r="CD427" s="75">
        <f t="shared" si="26"/>
        <v>0</v>
      </c>
    </row>
    <row r="428" spans="1:82" ht="15" customHeight="1">
      <c r="A428" s="48" t="s">
        <v>23</v>
      </c>
      <c r="B428" s="103">
        <v>40574</v>
      </c>
      <c r="C428" s="104" t="s">
        <v>638</v>
      </c>
      <c r="D428" s="135"/>
      <c r="E428" s="105">
        <v>6</v>
      </c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105">
        <v>6</v>
      </c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4"/>
      <c r="BD428" s="74"/>
      <c r="BE428" s="74"/>
      <c r="BF428" s="74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105">
        <v>6</v>
      </c>
      <c r="CC428" s="73"/>
      <c r="CD428" s="75">
        <f t="shared" si="26"/>
        <v>0</v>
      </c>
    </row>
    <row r="429" spans="1:82" ht="15" customHeight="1">
      <c r="A429" s="48" t="s">
        <v>23</v>
      </c>
      <c r="B429" s="103">
        <v>40574</v>
      </c>
      <c r="C429" s="104" t="s">
        <v>638</v>
      </c>
      <c r="D429" s="135"/>
      <c r="E429" s="105">
        <v>6</v>
      </c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105">
        <v>6</v>
      </c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4"/>
      <c r="BD429" s="74"/>
      <c r="BE429" s="74"/>
      <c r="BF429" s="74"/>
      <c r="BG429" s="73"/>
      <c r="BH429" s="73"/>
      <c r="BI429" s="73"/>
      <c r="BJ429" s="73"/>
      <c r="BK429" s="73"/>
      <c r="BL429" s="73"/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105">
        <v>6</v>
      </c>
      <c r="CC429" s="73"/>
      <c r="CD429" s="75">
        <f t="shared" si="26"/>
        <v>0</v>
      </c>
    </row>
    <row r="430" spans="1:82" ht="15" customHeight="1">
      <c r="A430" s="128" t="s">
        <v>314</v>
      </c>
      <c r="B430" s="103">
        <v>40574</v>
      </c>
      <c r="C430" s="104" t="s">
        <v>609</v>
      </c>
      <c r="D430" s="135"/>
      <c r="E430" s="105">
        <v>12</v>
      </c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105">
        <v>12</v>
      </c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4"/>
      <c r="BD430" s="74"/>
      <c r="BE430" s="74"/>
      <c r="BF430" s="74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105">
        <v>12</v>
      </c>
      <c r="CD430" s="75">
        <f t="shared" si="26"/>
        <v>0</v>
      </c>
    </row>
    <row r="431" spans="1:82" ht="15" customHeight="1">
      <c r="A431" s="128" t="s">
        <v>314</v>
      </c>
      <c r="B431" s="103">
        <v>40574</v>
      </c>
      <c r="C431" s="104" t="s">
        <v>663</v>
      </c>
      <c r="D431" s="135"/>
      <c r="E431" s="105">
        <v>25</v>
      </c>
      <c r="F431" s="73"/>
      <c r="G431" s="73"/>
      <c r="H431" s="73"/>
      <c r="I431" s="73"/>
      <c r="J431" s="73"/>
      <c r="K431" s="73"/>
      <c r="L431" s="73"/>
      <c r="M431" s="73"/>
      <c r="N431" s="73"/>
      <c r="O431" s="105">
        <v>25</v>
      </c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4"/>
      <c r="BD431" s="74"/>
      <c r="BE431" s="74"/>
      <c r="BF431" s="74"/>
      <c r="BG431" s="73"/>
      <c r="BH431" s="73"/>
      <c r="BI431" s="73"/>
      <c r="BJ431" s="73"/>
      <c r="BK431" s="73"/>
      <c r="BL431" s="73"/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105">
        <v>25</v>
      </c>
      <c r="CD431" s="75">
        <f t="shared" si="26"/>
        <v>0</v>
      </c>
    </row>
    <row r="432" spans="1:82" ht="15" customHeight="1">
      <c r="A432" s="128" t="s">
        <v>314</v>
      </c>
      <c r="B432" s="103">
        <v>40574</v>
      </c>
      <c r="C432" s="104" t="s">
        <v>489</v>
      </c>
      <c r="D432" s="135"/>
      <c r="E432" s="105">
        <v>100</v>
      </c>
      <c r="F432" s="73"/>
      <c r="G432" s="73"/>
      <c r="H432" s="73"/>
      <c r="I432" s="73"/>
      <c r="J432" s="73"/>
      <c r="K432" s="73"/>
      <c r="L432" s="73"/>
      <c r="M432" s="73"/>
      <c r="N432" s="73"/>
      <c r="O432" s="105">
        <v>100</v>
      </c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4"/>
      <c r="BD432" s="74"/>
      <c r="BE432" s="74"/>
      <c r="BF432" s="74"/>
      <c r="BG432" s="73"/>
      <c r="BH432" s="73"/>
      <c r="BI432" s="73"/>
      <c r="BJ432" s="73"/>
      <c r="BK432" s="73"/>
      <c r="BL432" s="73"/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105">
        <v>100</v>
      </c>
      <c r="CD432" s="75">
        <f t="shared" si="26"/>
        <v>0</v>
      </c>
    </row>
    <row r="433" spans="1:82" ht="15" customHeight="1">
      <c r="A433" s="128" t="s">
        <v>314</v>
      </c>
      <c r="B433" s="103">
        <v>40574</v>
      </c>
      <c r="C433" s="104" t="s">
        <v>490</v>
      </c>
      <c r="D433" s="135"/>
      <c r="E433" s="105">
        <v>63</v>
      </c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105">
        <v>63</v>
      </c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4"/>
      <c r="BD433" s="74"/>
      <c r="BE433" s="74"/>
      <c r="BF433" s="74"/>
      <c r="BG433" s="73"/>
      <c r="BH433" s="73"/>
      <c r="BI433" s="73"/>
      <c r="BJ433" s="73"/>
      <c r="BK433" s="73"/>
      <c r="BL433" s="73"/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105">
        <v>63</v>
      </c>
      <c r="CD433" s="75">
        <f t="shared" si="26"/>
        <v>0</v>
      </c>
    </row>
    <row r="434" spans="1:82" ht="15" customHeight="1">
      <c r="A434" s="43" t="s">
        <v>24</v>
      </c>
      <c r="B434" s="103">
        <v>40574</v>
      </c>
      <c r="C434" s="104" t="s">
        <v>197</v>
      </c>
      <c r="D434" s="106" t="s">
        <v>664</v>
      </c>
      <c r="E434" s="105">
        <v>-212.4</v>
      </c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4"/>
      <c r="BD434" s="74"/>
      <c r="BE434" s="74"/>
      <c r="BF434" s="74"/>
      <c r="BG434" s="73"/>
      <c r="BH434" s="73"/>
      <c r="BI434" s="105">
        <v>-212.4</v>
      </c>
      <c r="BJ434" s="73"/>
      <c r="BK434" s="73"/>
      <c r="BL434" s="73"/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5">
        <f t="shared" si="26"/>
        <v>0</v>
      </c>
    </row>
    <row r="435" spans="1:82" ht="15" customHeight="1">
      <c r="A435" s="43" t="s">
        <v>24</v>
      </c>
      <c r="B435" s="103">
        <v>40574</v>
      </c>
      <c r="C435" s="104" t="s">
        <v>213</v>
      </c>
      <c r="D435" s="135"/>
      <c r="E435" s="105">
        <v>-808.75</v>
      </c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4"/>
      <c r="BD435" s="74"/>
      <c r="BE435" s="74"/>
      <c r="BF435" s="74"/>
      <c r="BG435" s="73"/>
      <c r="BH435" s="73"/>
      <c r="BI435" s="73"/>
      <c r="BJ435" s="73"/>
      <c r="BK435" s="73"/>
      <c r="BL435" s="73"/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105">
        <v>-808.75</v>
      </c>
      <c r="CB435" s="73"/>
      <c r="CC435" s="73"/>
      <c r="CD435" s="75">
        <f t="shared" si="26"/>
        <v>-808.75</v>
      </c>
    </row>
    <row r="436" spans="1:82" ht="15" customHeight="1">
      <c r="A436" s="43" t="s">
        <v>24</v>
      </c>
      <c r="B436" s="103">
        <v>40574</v>
      </c>
      <c r="C436" s="104" t="s">
        <v>665</v>
      </c>
      <c r="D436" s="106" t="s">
        <v>666</v>
      </c>
      <c r="E436" s="105">
        <v>-43.5</v>
      </c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105">
        <v>-43.5</v>
      </c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4"/>
      <c r="BD436" s="74"/>
      <c r="BE436" s="74"/>
      <c r="BF436" s="74"/>
      <c r="BG436" s="73"/>
      <c r="BH436" s="73"/>
      <c r="BI436" s="73"/>
      <c r="BJ436" s="77"/>
      <c r="BK436" s="75"/>
      <c r="BL436" s="75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105">
        <v>-43.5</v>
      </c>
      <c r="CB436" s="73"/>
      <c r="CC436" s="73"/>
      <c r="CD436" s="75">
        <f t="shared" si="26"/>
        <v>0</v>
      </c>
    </row>
    <row r="437" spans="1:82" ht="15" customHeight="1">
      <c r="A437" s="48" t="s">
        <v>23</v>
      </c>
      <c r="B437" s="103">
        <v>40574</v>
      </c>
      <c r="C437" s="104" t="s">
        <v>612</v>
      </c>
      <c r="D437" s="135"/>
      <c r="E437" s="105">
        <v>808.75</v>
      </c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4"/>
      <c r="BD437" s="74"/>
      <c r="BE437" s="74"/>
      <c r="BF437" s="74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105">
        <v>808.75</v>
      </c>
      <c r="CC437" s="73"/>
      <c r="CD437" s="75">
        <f t="shared" si="26"/>
        <v>808.75</v>
      </c>
    </row>
    <row r="438" spans="1:82" ht="15" customHeight="1">
      <c r="A438" s="48" t="s">
        <v>23</v>
      </c>
      <c r="B438" s="103">
        <v>40574</v>
      </c>
      <c r="C438" s="104" t="s">
        <v>107</v>
      </c>
      <c r="D438" s="154" t="s">
        <v>91</v>
      </c>
      <c r="E438" s="105">
        <v>-200</v>
      </c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105">
        <v>-200</v>
      </c>
      <c r="AH438" s="73"/>
      <c r="AI438" s="73"/>
      <c r="AJ438" s="73"/>
      <c r="AK438" s="73"/>
      <c r="AL438" s="73"/>
      <c r="AM438" s="75"/>
      <c r="AN438" s="75"/>
      <c r="AO438" s="75"/>
      <c r="AP438" s="75"/>
      <c r="AQ438" s="75"/>
      <c r="AR438" s="75"/>
      <c r="AS438" s="75"/>
      <c r="AT438" s="73"/>
      <c r="AU438" s="73"/>
      <c r="AV438" s="73"/>
      <c r="AW438" s="73"/>
      <c r="AX438" s="73"/>
      <c r="AY438" s="73"/>
      <c r="AZ438" s="73"/>
      <c r="BA438" s="73"/>
      <c r="BB438" s="73"/>
      <c r="BC438" s="74"/>
      <c r="BD438" s="74"/>
      <c r="BE438" s="74"/>
      <c r="BF438" s="74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105">
        <v>-200</v>
      </c>
      <c r="CC438" s="73"/>
      <c r="CD438" s="75">
        <f t="shared" si="26"/>
        <v>0</v>
      </c>
    </row>
    <row r="439" spans="1:82" ht="15" customHeight="1">
      <c r="A439" s="48" t="s">
        <v>23</v>
      </c>
      <c r="B439" s="103">
        <v>40574</v>
      </c>
      <c r="C439" s="104" t="s">
        <v>144</v>
      </c>
      <c r="D439" s="154" t="s">
        <v>91</v>
      </c>
      <c r="E439" s="105">
        <v>-200</v>
      </c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105">
        <v>-200</v>
      </c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4"/>
      <c r="BD439" s="74"/>
      <c r="BE439" s="74"/>
      <c r="BF439" s="74"/>
      <c r="BG439" s="73"/>
      <c r="BH439" s="73"/>
      <c r="BI439" s="73"/>
      <c r="BJ439" s="73"/>
      <c r="BK439" s="73"/>
      <c r="BL439" s="73"/>
      <c r="BM439" s="73"/>
      <c r="BN439" s="73"/>
      <c r="BO439" s="73"/>
      <c r="BP439" s="73"/>
      <c r="BQ439" s="73"/>
      <c r="BR439" s="73"/>
      <c r="BS439" s="73"/>
      <c r="BT439" s="73"/>
      <c r="BU439" s="73"/>
      <c r="BV439" s="73"/>
      <c r="BW439" s="73"/>
      <c r="BX439" s="73"/>
      <c r="BY439" s="73"/>
      <c r="BZ439" s="73"/>
      <c r="CA439" s="73"/>
      <c r="CB439" s="105">
        <v>-200</v>
      </c>
      <c r="CC439" s="73"/>
      <c r="CD439" s="75">
        <f t="shared" si="26"/>
        <v>0</v>
      </c>
    </row>
    <row r="440" spans="1:82" ht="15" customHeight="1">
      <c r="A440" s="48" t="s">
        <v>23</v>
      </c>
      <c r="B440" s="103">
        <v>40574</v>
      </c>
      <c r="C440" s="104" t="s">
        <v>451</v>
      </c>
      <c r="D440" s="154" t="s">
        <v>91</v>
      </c>
      <c r="E440" s="105">
        <v>-80</v>
      </c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105">
        <v>-80</v>
      </c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4"/>
      <c r="BD440" s="74"/>
      <c r="BE440" s="74"/>
      <c r="BF440" s="74"/>
      <c r="BG440" s="73"/>
      <c r="BH440" s="73"/>
      <c r="BI440" s="73"/>
      <c r="BJ440" s="73"/>
      <c r="BK440" s="73"/>
      <c r="BL440" s="73"/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105">
        <v>-80</v>
      </c>
      <c r="CC440" s="73"/>
      <c r="CD440" s="75">
        <f t="shared" si="26"/>
        <v>0</v>
      </c>
    </row>
    <row r="441" spans="1:82" ht="15" customHeight="1">
      <c r="A441" s="48" t="s">
        <v>23</v>
      </c>
      <c r="B441" s="103">
        <v>40574</v>
      </c>
      <c r="C441" s="104" t="s">
        <v>43</v>
      </c>
      <c r="D441" s="154" t="s">
        <v>91</v>
      </c>
      <c r="E441" s="105">
        <v>-328.75</v>
      </c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105">
        <v>-80</v>
      </c>
      <c r="AH441" s="73"/>
      <c r="AI441" s="105">
        <v>-248.75</v>
      </c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4"/>
      <c r="BD441" s="74"/>
      <c r="BE441" s="74"/>
      <c r="BF441" s="74"/>
      <c r="BG441" s="73"/>
      <c r="BH441" s="73"/>
      <c r="BI441" s="73"/>
      <c r="BJ441" s="73"/>
      <c r="BK441" s="73"/>
      <c r="BL441" s="73"/>
      <c r="BM441" s="73"/>
      <c r="BN441" s="73"/>
      <c r="BO441" s="73"/>
      <c r="BP441" s="73"/>
      <c r="BQ441" s="73"/>
      <c r="BR441" s="73"/>
      <c r="BS441" s="73"/>
      <c r="BT441" s="73"/>
      <c r="BU441" s="73"/>
      <c r="BV441" s="73"/>
      <c r="BW441" s="73"/>
      <c r="BX441" s="73"/>
      <c r="BY441" s="73"/>
      <c r="BZ441" s="73"/>
      <c r="CA441" s="73"/>
      <c r="CB441" s="105">
        <v>-328.75</v>
      </c>
      <c r="CC441" s="73"/>
      <c r="CD441" s="75">
        <f t="shared" si="26"/>
        <v>0</v>
      </c>
    </row>
    <row r="442" spans="1:82" ht="15" customHeight="1" thickBot="1">
      <c r="A442" s="43" t="s">
        <v>24</v>
      </c>
      <c r="B442" s="103">
        <v>40602</v>
      </c>
      <c r="C442" s="104" t="s">
        <v>7</v>
      </c>
      <c r="D442" s="106" t="s">
        <v>667</v>
      </c>
      <c r="E442" s="105">
        <v>-947.16</v>
      </c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105">
        <v>-478.15</v>
      </c>
      <c r="AI442" s="73"/>
      <c r="AJ442" s="73"/>
      <c r="AK442" s="73"/>
      <c r="AL442" s="73"/>
      <c r="AM442" s="73"/>
      <c r="AN442" s="105">
        <v>-266.95</v>
      </c>
      <c r="AO442" s="73"/>
      <c r="AP442" s="105">
        <v>-202.06493204469948</v>
      </c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4"/>
      <c r="BD442" s="74"/>
      <c r="BE442" s="74"/>
      <c r="BF442" s="74"/>
      <c r="BG442" s="73"/>
      <c r="BH442" s="73"/>
      <c r="BI442" s="73"/>
      <c r="BJ442" s="73"/>
      <c r="BK442" s="73"/>
      <c r="BL442" s="73"/>
      <c r="BM442" s="73"/>
      <c r="BN442" s="73"/>
      <c r="BO442" s="73"/>
      <c r="BP442" s="73"/>
      <c r="BQ442" s="73"/>
      <c r="BR442" s="73"/>
      <c r="BS442" s="73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5">
        <f t="shared" si="26"/>
        <v>4.9320446994443046E-3</v>
      </c>
    </row>
    <row r="443" spans="1:82" ht="15" customHeight="1" thickTop="1" thickBot="1">
      <c r="A443" s="12"/>
      <c r="B443" s="46"/>
      <c r="C443" s="47" t="s">
        <v>151</v>
      </c>
      <c r="D443" s="143"/>
      <c r="E443" s="71"/>
      <c r="F443" s="71">
        <f t="shared" ref="F443:AK443" si="27">SUM(F321:F442)</f>
        <v>0</v>
      </c>
      <c r="G443" s="71">
        <f t="shared" si="27"/>
        <v>0</v>
      </c>
      <c r="H443" s="71">
        <f t="shared" si="27"/>
        <v>0</v>
      </c>
      <c r="I443" s="71">
        <f t="shared" si="27"/>
        <v>0</v>
      </c>
      <c r="J443" s="71">
        <f t="shared" si="27"/>
        <v>0</v>
      </c>
      <c r="K443" s="71">
        <f t="shared" si="27"/>
        <v>43</v>
      </c>
      <c r="L443" s="71">
        <f t="shared" si="27"/>
        <v>2137</v>
      </c>
      <c r="M443" s="71">
        <f t="shared" si="27"/>
        <v>881.5</v>
      </c>
      <c r="N443" s="71">
        <f t="shared" si="27"/>
        <v>466</v>
      </c>
      <c r="O443" s="71">
        <f t="shared" si="27"/>
        <v>1130</v>
      </c>
      <c r="P443" s="71">
        <f t="shared" si="27"/>
        <v>287.5</v>
      </c>
      <c r="Q443" s="71">
        <f t="shared" si="27"/>
        <v>0</v>
      </c>
      <c r="R443" s="71">
        <f t="shared" si="27"/>
        <v>0</v>
      </c>
      <c r="S443" s="71">
        <f t="shared" si="27"/>
        <v>0</v>
      </c>
      <c r="T443" s="71">
        <f t="shared" si="27"/>
        <v>0</v>
      </c>
      <c r="U443" s="71">
        <f t="shared" si="27"/>
        <v>0</v>
      </c>
      <c r="V443" s="71">
        <f t="shared" si="27"/>
        <v>0</v>
      </c>
      <c r="W443" s="71">
        <f t="shared" si="27"/>
        <v>282</v>
      </c>
      <c r="X443" s="71">
        <f t="shared" si="27"/>
        <v>0</v>
      </c>
      <c r="Y443" s="71">
        <f t="shared" si="27"/>
        <v>0</v>
      </c>
      <c r="Z443" s="71">
        <f t="shared" si="27"/>
        <v>0</v>
      </c>
      <c r="AA443" s="71">
        <f t="shared" si="27"/>
        <v>9</v>
      </c>
      <c r="AB443" s="71">
        <f t="shared" si="27"/>
        <v>0</v>
      </c>
      <c r="AC443" s="71">
        <f t="shared" si="27"/>
        <v>0</v>
      </c>
      <c r="AD443" s="71">
        <f t="shared" si="27"/>
        <v>0</v>
      </c>
      <c r="AE443" s="71">
        <f t="shared" si="27"/>
        <v>0</v>
      </c>
      <c r="AF443" s="71">
        <f t="shared" si="27"/>
        <v>0</v>
      </c>
      <c r="AG443" s="71">
        <f t="shared" si="27"/>
        <v>-1676.04</v>
      </c>
      <c r="AH443" s="71">
        <f t="shared" si="27"/>
        <v>-478.15</v>
      </c>
      <c r="AI443" s="71">
        <f t="shared" si="27"/>
        <v>-248.75</v>
      </c>
      <c r="AJ443" s="71">
        <f t="shared" si="27"/>
        <v>0</v>
      </c>
      <c r="AK443" s="71">
        <f t="shared" si="27"/>
        <v>-43.5</v>
      </c>
      <c r="AL443" s="71">
        <f t="shared" ref="AL443:BR443" si="28">SUM(AL321:AL442)</f>
        <v>-881.5</v>
      </c>
      <c r="AM443" s="71">
        <f t="shared" si="28"/>
        <v>-621.14</v>
      </c>
      <c r="AN443" s="71">
        <f t="shared" si="28"/>
        <v>-266.95</v>
      </c>
      <c r="AO443" s="71">
        <f t="shared" si="28"/>
        <v>-468.2</v>
      </c>
      <c r="AP443" s="71">
        <f t="shared" si="28"/>
        <v>-202.06493204469948</v>
      </c>
      <c r="AQ443" s="71">
        <f t="shared" si="28"/>
        <v>0</v>
      </c>
      <c r="AR443" s="71">
        <f t="shared" si="28"/>
        <v>0</v>
      </c>
      <c r="AS443" s="71">
        <f t="shared" si="28"/>
        <v>0</v>
      </c>
      <c r="AT443" s="71">
        <f t="shared" si="28"/>
        <v>0</v>
      </c>
      <c r="AU443" s="71">
        <f t="shared" si="28"/>
        <v>0</v>
      </c>
      <c r="AV443" s="71">
        <f t="shared" si="28"/>
        <v>0</v>
      </c>
      <c r="AW443" s="71">
        <f t="shared" si="28"/>
        <v>-75</v>
      </c>
      <c r="AX443" s="71">
        <f t="shared" si="28"/>
        <v>0</v>
      </c>
      <c r="AY443" s="71">
        <f t="shared" si="28"/>
        <v>0</v>
      </c>
      <c r="AZ443" s="71">
        <f t="shared" si="28"/>
        <v>0</v>
      </c>
      <c r="BA443" s="71">
        <f t="shared" si="28"/>
        <v>0</v>
      </c>
      <c r="BB443" s="71">
        <f t="shared" si="28"/>
        <v>0</v>
      </c>
      <c r="BC443" s="71">
        <f t="shared" si="28"/>
        <v>0</v>
      </c>
      <c r="BD443" s="71">
        <f t="shared" si="28"/>
        <v>0</v>
      </c>
      <c r="BE443" s="71">
        <f t="shared" si="28"/>
        <v>0</v>
      </c>
      <c r="BF443" s="71">
        <f t="shared" si="28"/>
        <v>0</v>
      </c>
      <c r="BG443" s="71">
        <f t="shared" si="28"/>
        <v>0</v>
      </c>
      <c r="BH443" s="71">
        <f t="shared" si="28"/>
        <v>0</v>
      </c>
      <c r="BI443" s="71">
        <f t="shared" si="28"/>
        <v>-212.4</v>
      </c>
      <c r="BJ443" s="71">
        <f t="shared" si="28"/>
        <v>0</v>
      </c>
      <c r="BK443" s="71">
        <f t="shared" si="28"/>
        <v>0</v>
      </c>
      <c r="BL443" s="71"/>
      <c r="BM443" s="71">
        <f t="shared" si="28"/>
        <v>-1.5</v>
      </c>
      <c r="BN443" s="71">
        <f t="shared" si="28"/>
        <v>-14.600000000000001</v>
      </c>
      <c r="BO443" s="71">
        <f t="shared" si="28"/>
        <v>2.0400000000000005</v>
      </c>
      <c r="BP443" s="71">
        <f t="shared" si="28"/>
        <v>-2.2700000000000005</v>
      </c>
      <c r="BQ443" s="71">
        <f t="shared" si="28"/>
        <v>0</v>
      </c>
      <c r="BR443" s="71">
        <f t="shared" si="28"/>
        <v>0</v>
      </c>
      <c r="BS443" s="71">
        <f t="shared" ref="BS443:BX443" si="29">SUM(BS321:BS442)</f>
        <v>-37.65</v>
      </c>
      <c r="BT443" s="71">
        <f t="shared" si="29"/>
        <v>-162.84</v>
      </c>
      <c r="BU443" s="71">
        <f t="shared" si="29"/>
        <v>0</v>
      </c>
      <c r="BV443" s="71">
        <f t="shared" si="29"/>
        <v>0</v>
      </c>
      <c r="BW443" s="71">
        <f t="shared" si="29"/>
        <v>0</v>
      </c>
      <c r="BX443" s="71">
        <f t="shared" si="29"/>
        <v>343.5</v>
      </c>
      <c r="BY443" s="72">
        <f>SUM(F443:AC443)</f>
        <v>5236</v>
      </c>
      <c r="BZ443" s="72">
        <f>SUM(AG443:BX443)</f>
        <v>-5047.014932044699</v>
      </c>
      <c r="CA443" s="76">
        <f>SUM(CA321:CA442)</f>
        <v>229.58999999999992</v>
      </c>
      <c r="CB443" s="76">
        <f>SUM(CB321:CB442)</f>
        <v>-168.98000000000002</v>
      </c>
      <c r="CC443" s="76">
        <f>SUM(CC321:CC442)</f>
        <v>77</v>
      </c>
      <c r="CD443" s="75"/>
    </row>
    <row r="444" spans="1:82" ht="15" customHeight="1" thickTop="1">
      <c r="A444" s="48" t="s">
        <v>23</v>
      </c>
      <c r="B444" s="103">
        <v>40576</v>
      </c>
      <c r="C444" s="104" t="s">
        <v>668</v>
      </c>
      <c r="D444" s="135" t="s">
        <v>526</v>
      </c>
      <c r="E444" s="105">
        <v>2.76</v>
      </c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4"/>
      <c r="BD444" s="74"/>
      <c r="BE444" s="74"/>
      <c r="BF444" s="74"/>
      <c r="BG444" s="73"/>
      <c r="BH444" s="73"/>
      <c r="BI444" s="73"/>
      <c r="BJ444" s="73"/>
      <c r="BK444" s="73"/>
      <c r="BL444" s="73"/>
      <c r="BM444" s="73"/>
      <c r="BN444" s="105">
        <v>2</v>
      </c>
      <c r="BO444" s="105">
        <v>0.34</v>
      </c>
      <c r="BP444" s="105">
        <v>0.42</v>
      </c>
      <c r="BQ444" s="73"/>
      <c r="BR444" s="73"/>
      <c r="BS444" s="73"/>
      <c r="BT444" s="73"/>
      <c r="BU444" s="73"/>
      <c r="BV444" s="73"/>
      <c r="BW444" s="73"/>
      <c r="BX444" s="73"/>
      <c r="BY444" s="73"/>
      <c r="BZ444" s="73"/>
      <c r="CA444" s="73"/>
      <c r="CB444" s="105">
        <v>2.76</v>
      </c>
      <c r="CC444" s="73"/>
      <c r="CD444" s="75">
        <f t="shared" ref="CD444:CD475" si="30">E444-SUM(F444:BX444)</f>
        <v>0</v>
      </c>
    </row>
    <row r="445" spans="1:82" ht="15" customHeight="1">
      <c r="A445" s="43" t="s">
        <v>24</v>
      </c>
      <c r="B445" s="103">
        <v>40578</v>
      </c>
      <c r="C445" s="104" t="s">
        <v>669</v>
      </c>
      <c r="D445" s="135"/>
      <c r="E445" s="105">
        <v>3753.5</v>
      </c>
      <c r="F445" s="73"/>
      <c r="G445" s="73"/>
      <c r="H445" s="73"/>
      <c r="I445" s="73"/>
      <c r="J445" s="73"/>
      <c r="K445" s="73"/>
      <c r="L445" s="105">
        <v>2237</v>
      </c>
      <c r="M445" s="73"/>
      <c r="N445" s="105">
        <v>294</v>
      </c>
      <c r="O445" s="105">
        <v>1010</v>
      </c>
      <c r="P445" s="105">
        <v>212.5</v>
      </c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4"/>
      <c r="BD445" s="74"/>
      <c r="BE445" s="74"/>
      <c r="BF445" s="74"/>
      <c r="BG445" s="73"/>
      <c r="BH445" s="73"/>
      <c r="BI445" s="73"/>
      <c r="BJ445" s="73"/>
      <c r="BK445" s="73"/>
      <c r="BL445" s="73"/>
      <c r="BM445" s="73"/>
      <c r="BN445" s="73"/>
      <c r="BO445" s="73"/>
      <c r="BP445" s="73"/>
      <c r="BQ445" s="73"/>
      <c r="BR445" s="73"/>
      <c r="BS445" s="73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5">
        <f t="shared" si="30"/>
        <v>0</v>
      </c>
    </row>
    <row r="446" spans="1:82" ht="15" customHeight="1">
      <c r="A446" s="43" t="s">
        <v>24</v>
      </c>
      <c r="B446" s="103">
        <v>40578</v>
      </c>
      <c r="C446" s="104" t="s">
        <v>183</v>
      </c>
      <c r="D446" s="135" t="s">
        <v>526</v>
      </c>
      <c r="E446" s="105">
        <v>-23</v>
      </c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4"/>
      <c r="BD446" s="74"/>
      <c r="BE446" s="74"/>
      <c r="BF446" s="74"/>
      <c r="BG446" s="73"/>
      <c r="BH446" s="73"/>
      <c r="BI446" s="73"/>
      <c r="BJ446" s="73"/>
      <c r="BK446" s="73"/>
      <c r="BL446" s="73"/>
      <c r="BM446" s="73"/>
      <c r="BN446" s="105">
        <v>-23</v>
      </c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5">
        <f t="shared" si="30"/>
        <v>0</v>
      </c>
    </row>
    <row r="447" spans="1:82" ht="15" customHeight="1">
      <c r="A447" s="43" t="s">
        <v>24</v>
      </c>
      <c r="B447" s="103">
        <v>40578</v>
      </c>
      <c r="C447" s="104" t="s">
        <v>19</v>
      </c>
      <c r="D447" s="135" t="s">
        <v>526</v>
      </c>
      <c r="E447" s="105">
        <v>-4.1399999999999997</v>
      </c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4"/>
      <c r="BD447" s="74"/>
      <c r="BE447" s="74"/>
      <c r="BF447" s="74"/>
      <c r="BG447" s="73"/>
      <c r="BH447" s="73"/>
      <c r="BI447" s="73"/>
      <c r="BJ447" s="73"/>
      <c r="BK447" s="73"/>
      <c r="BL447" s="73"/>
      <c r="BM447" s="73"/>
      <c r="BN447" s="73"/>
      <c r="BO447" s="73"/>
      <c r="BP447" s="105">
        <v>-4.1399999999999997</v>
      </c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5">
        <f t="shared" si="30"/>
        <v>0</v>
      </c>
    </row>
    <row r="448" spans="1:82" ht="15" customHeight="1">
      <c r="A448" s="48" t="s">
        <v>23</v>
      </c>
      <c r="B448" s="103">
        <v>40581</v>
      </c>
      <c r="C448" s="104" t="s">
        <v>670</v>
      </c>
      <c r="D448" s="135"/>
      <c r="E448" s="105">
        <v>18</v>
      </c>
      <c r="F448" s="73"/>
      <c r="G448" s="73"/>
      <c r="H448" s="73"/>
      <c r="I448" s="73"/>
      <c r="J448" s="73"/>
      <c r="K448" s="73"/>
      <c r="L448" s="105">
        <v>18</v>
      </c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4"/>
      <c r="BD448" s="74"/>
      <c r="BE448" s="74"/>
      <c r="BF448" s="74"/>
      <c r="BG448" s="73"/>
      <c r="BH448" s="73"/>
      <c r="BI448" s="73"/>
      <c r="BJ448" s="73"/>
      <c r="BK448" s="73"/>
      <c r="BL448" s="73"/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105">
        <v>18</v>
      </c>
      <c r="CC448" s="73"/>
      <c r="CD448" s="75">
        <f t="shared" si="30"/>
        <v>0</v>
      </c>
    </row>
    <row r="449" spans="1:82" ht="15" customHeight="1">
      <c r="A449" s="48" t="s">
        <v>23</v>
      </c>
      <c r="B449" s="103">
        <v>40581</v>
      </c>
      <c r="C449" s="104" t="s">
        <v>671</v>
      </c>
      <c r="D449" s="135"/>
      <c r="E449" s="105">
        <v>18</v>
      </c>
      <c r="F449" s="73"/>
      <c r="G449" s="73"/>
      <c r="H449" s="73"/>
      <c r="I449" s="73"/>
      <c r="J449" s="73"/>
      <c r="K449" s="73"/>
      <c r="L449" s="105">
        <v>18</v>
      </c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4"/>
      <c r="BD449" s="74"/>
      <c r="BE449" s="74"/>
      <c r="BF449" s="74"/>
      <c r="BG449" s="73"/>
      <c r="BH449" s="73"/>
      <c r="BI449" s="73"/>
      <c r="BJ449" s="73"/>
      <c r="BK449" s="73"/>
      <c r="BL449" s="73"/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105">
        <v>18</v>
      </c>
      <c r="CC449" s="73"/>
      <c r="CD449" s="75">
        <f t="shared" si="30"/>
        <v>0</v>
      </c>
    </row>
    <row r="450" spans="1:82" ht="15" customHeight="1">
      <c r="A450" s="48" t="s">
        <v>23</v>
      </c>
      <c r="B450" s="103">
        <v>40582</v>
      </c>
      <c r="C450" s="104" t="s">
        <v>638</v>
      </c>
      <c r="D450" s="135"/>
      <c r="E450" s="105">
        <v>6</v>
      </c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105">
        <v>6</v>
      </c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4"/>
      <c r="BD450" s="74"/>
      <c r="BE450" s="74"/>
      <c r="BF450" s="74"/>
      <c r="BG450" s="73"/>
      <c r="BH450" s="73"/>
      <c r="BI450" s="73"/>
      <c r="BJ450" s="73"/>
      <c r="BK450" s="73"/>
      <c r="BL450" s="73"/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105">
        <v>6</v>
      </c>
      <c r="CC450" s="73"/>
      <c r="CD450" s="75">
        <f t="shared" si="30"/>
        <v>0</v>
      </c>
    </row>
    <row r="451" spans="1:82" ht="15" customHeight="1">
      <c r="A451" s="43" t="s">
        <v>24</v>
      </c>
      <c r="B451" s="103">
        <v>40582</v>
      </c>
      <c r="C451" s="104" t="s">
        <v>866</v>
      </c>
      <c r="D451" s="135" t="s">
        <v>841</v>
      </c>
      <c r="E451" s="105">
        <v>-54</v>
      </c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4"/>
      <c r="BD451" s="74"/>
      <c r="BE451" s="74"/>
      <c r="BF451" s="74"/>
      <c r="BG451" s="73"/>
      <c r="BH451" s="73"/>
      <c r="BI451" s="73"/>
      <c r="BJ451" s="73"/>
      <c r="BK451" s="73"/>
      <c r="BL451" s="73"/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105">
        <v>-54</v>
      </c>
      <c r="BY451" s="73"/>
      <c r="BZ451" s="73"/>
      <c r="CA451" s="73"/>
      <c r="CB451" s="73"/>
      <c r="CC451" s="73"/>
      <c r="CD451" s="75">
        <f t="shared" si="30"/>
        <v>0</v>
      </c>
    </row>
    <row r="452" spans="1:82" ht="15" customHeight="1">
      <c r="A452" s="43" t="s">
        <v>24</v>
      </c>
      <c r="B452" s="103">
        <v>40582</v>
      </c>
      <c r="C452" s="104" t="s">
        <v>11</v>
      </c>
      <c r="D452" s="135" t="s">
        <v>526</v>
      </c>
      <c r="E452" s="105">
        <v>-4</v>
      </c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4"/>
      <c r="BD452" s="74"/>
      <c r="BE452" s="74"/>
      <c r="BF452" s="74"/>
      <c r="BG452" s="73"/>
      <c r="BH452" s="73"/>
      <c r="BI452" s="73"/>
      <c r="BJ452" s="73"/>
      <c r="BK452" s="73"/>
      <c r="BL452" s="73"/>
      <c r="BM452" s="73"/>
      <c r="BN452" s="105">
        <v>-4</v>
      </c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5">
        <f t="shared" si="30"/>
        <v>0</v>
      </c>
    </row>
    <row r="453" spans="1:82" ht="15" customHeight="1">
      <c r="A453" s="43" t="s">
        <v>24</v>
      </c>
      <c r="B453" s="103">
        <v>40582</v>
      </c>
      <c r="C453" s="104" t="s">
        <v>19</v>
      </c>
      <c r="D453" s="135" t="s">
        <v>526</v>
      </c>
      <c r="E453" s="105">
        <v>-0.84</v>
      </c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4"/>
      <c r="BD453" s="74"/>
      <c r="BE453" s="74"/>
      <c r="BF453" s="74"/>
      <c r="BG453" s="73"/>
      <c r="BH453" s="73"/>
      <c r="BI453" s="73"/>
      <c r="BJ453" s="73"/>
      <c r="BK453" s="73"/>
      <c r="BL453" s="73"/>
      <c r="BM453" s="73"/>
      <c r="BN453" s="73"/>
      <c r="BO453" s="73"/>
      <c r="BP453" s="105">
        <v>-0.84</v>
      </c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5">
        <f t="shared" si="30"/>
        <v>0</v>
      </c>
    </row>
    <row r="454" spans="1:82" ht="15" customHeight="1">
      <c r="A454" s="43" t="s">
        <v>24</v>
      </c>
      <c r="B454" s="103">
        <v>40582</v>
      </c>
      <c r="C454" s="104" t="s">
        <v>184</v>
      </c>
      <c r="D454" s="135" t="s">
        <v>526</v>
      </c>
      <c r="E454" s="105">
        <v>-0.68</v>
      </c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4"/>
      <c r="BD454" s="74"/>
      <c r="BE454" s="74"/>
      <c r="BF454" s="74"/>
      <c r="BG454" s="73"/>
      <c r="BH454" s="73"/>
      <c r="BI454" s="73"/>
      <c r="BJ454" s="73"/>
      <c r="BK454" s="73"/>
      <c r="BL454" s="73"/>
      <c r="BM454" s="73"/>
      <c r="BN454" s="73"/>
      <c r="BO454" s="105">
        <v>-0.68</v>
      </c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5">
        <f t="shared" si="30"/>
        <v>0</v>
      </c>
    </row>
    <row r="455" spans="1:82" ht="15" customHeight="1">
      <c r="A455" s="43" t="s">
        <v>24</v>
      </c>
      <c r="B455" s="103">
        <v>40582</v>
      </c>
      <c r="C455" s="104" t="s">
        <v>672</v>
      </c>
      <c r="D455" s="135"/>
      <c r="E455" s="105">
        <v>36</v>
      </c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105">
        <v>36</v>
      </c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4"/>
      <c r="BD455" s="74"/>
      <c r="BE455" s="74"/>
      <c r="BF455" s="74"/>
      <c r="BG455" s="73"/>
      <c r="BH455" s="73"/>
      <c r="BI455" s="73"/>
      <c r="BJ455" s="73"/>
      <c r="BK455" s="73"/>
      <c r="BL455" s="73"/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105">
        <v>36</v>
      </c>
      <c r="CB455" s="73"/>
      <c r="CC455" s="73"/>
      <c r="CD455" s="75">
        <f t="shared" si="30"/>
        <v>0</v>
      </c>
    </row>
    <row r="456" spans="1:82" ht="15" customHeight="1">
      <c r="A456" s="43" t="s">
        <v>24</v>
      </c>
      <c r="B456" s="103">
        <v>40583</v>
      </c>
      <c r="C456" s="104" t="s">
        <v>673</v>
      </c>
      <c r="D456" s="135"/>
      <c r="E456" s="105">
        <v>36</v>
      </c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105">
        <v>36</v>
      </c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4"/>
      <c r="BD456" s="74"/>
      <c r="BE456" s="74"/>
      <c r="BF456" s="74"/>
      <c r="BG456" s="73"/>
      <c r="BH456" s="73"/>
      <c r="BI456" s="73"/>
      <c r="BJ456" s="73"/>
      <c r="BK456" s="73"/>
      <c r="BL456" s="73"/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5">
        <f t="shared" si="30"/>
        <v>0</v>
      </c>
    </row>
    <row r="457" spans="1:82" ht="15" customHeight="1">
      <c r="A457" s="43" t="s">
        <v>24</v>
      </c>
      <c r="B457" s="103">
        <v>40583</v>
      </c>
      <c r="C457" s="104" t="s">
        <v>853</v>
      </c>
      <c r="D457" s="135"/>
      <c r="E457" s="105">
        <v>66.5</v>
      </c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105">
        <v>66.5</v>
      </c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4"/>
      <c r="BD457" s="74"/>
      <c r="BE457" s="74"/>
      <c r="BF457" s="74"/>
      <c r="BG457" s="73"/>
      <c r="BH457" s="73"/>
      <c r="BI457" s="73"/>
      <c r="BJ457" s="73"/>
      <c r="BK457" s="73"/>
      <c r="BL457" s="73"/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105">
        <v>66.5</v>
      </c>
      <c r="CB457" s="73"/>
      <c r="CC457" s="73"/>
      <c r="CD457" s="75">
        <f t="shared" si="30"/>
        <v>0</v>
      </c>
    </row>
    <row r="458" spans="1:82" ht="15" customHeight="1">
      <c r="A458" s="43" t="s">
        <v>24</v>
      </c>
      <c r="B458" s="103">
        <v>40583</v>
      </c>
      <c r="C458" s="104" t="s">
        <v>674</v>
      </c>
      <c r="D458" s="135"/>
      <c r="E458" s="105">
        <v>36</v>
      </c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105">
        <v>36</v>
      </c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4"/>
      <c r="BD458" s="74"/>
      <c r="BE458" s="74"/>
      <c r="BF458" s="74"/>
      <c r="BG458" s="73"/>
      <c r="BH458" s="73"/>
      <c r="BI458" s="73"/>
      <c r="BJ458" s="73"/>
      <c r="BK458" s="73"/>
      <c r="BL458" s="73"/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105">
        <v>36</v>
      </c>
      <c r="CB458" s="73"/>
      <c r="CC458" s="73"/>
      <c r="CD458" s="75">
        <f t="shared" si="30"/>
        <v>0</v>
      </c>
    </row>
    <row r="459" spans="1:82" ht="15" customHeight="1">
      <c r="A459" s="48" t="s">
        <v>23</v>
      </c>
      <c r="B459" s="103">
        <v>40584</v>
      </c>
      <c r="C459" s="104" t="s">
        <v>619</v>
      </c>
      <c r="D459" s="106" t="s">
        <v>675</v>
      </c>
      <c r="E459" s="105">
        <v>-4.5</v>
      </c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4"/>
      <c r="BD459" s="74"/>
      <c r="BE459" s="74"/>
      <c r="BF459" s="74"/>
      <c r="BG459" s="73"/>
      <c r="BH459" s="73"/>
      <c r="BI459" s="73"/>
      <c r="BJ459" s="73"/>
      <c r="BK459" s="73"/>
      <c r="BL459" s="73"/>
      <c r="BM459" s="73"/>
      <c r="BN459" s="73"/>
      <c r="BO459" s="73"/>
      <c r="BP459" s="73"/>
      <c r="BQ459" s="73"/>
      <c r="BR459" s="73"/>
      <c r="BS459" s="73"/>
      <c r="BT459" s="73"/>
      <c r="BU459" s="105">
        <v>-4.5</v>
      </c>
      <c r="BV459" s="73"/>
      <c r="BW459" s="73"/>
      <c r="BX459" s="73"/>
      <c r="BY459" s="73"/>
      <c r="BZ459" s="73"/>
      <c r="CA459" s="73"/>
      <c r="CB459" s="105">
        <v>-4.5</v>
      </c>
      <c r="CC459" s="73"/>
      <c r="CD459" s="75">
        <f t="shared" si="30"/>
        <v>0</v>
      </c>
    </row>
    <row r="460" spans="1:82" ht="15" customHeight="1">
      <c r="A460" s="43" t="s">
        <v>24</v>
      </c>
      <c r="B460" s="103">
        <v>40584</v>
      </c>
      <c r="C460" s="104" t="s">
        <v>552</v>
      </c>
      <c r="D460" s="106" t="s">
        <v>676</v>
      </c>
      <c r="E460" s="105">
        <v>-162.84</v>
      </c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4"/>
      <c r="BD460" s="74"/>
      <c r="BE460" s="74"/>
      <c r="BF460" s="74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105">
        <v>-162.84</v>
      </c>
      <c r="BU460" s="73"/>
      <c r="BV460" s="73"/>
      <c r="BW460" s="73"/>
      <c r="BX460" s="73"/>
      <c r="BY460" s="73"/>
      <c r="BZ460" s="73"/>
      <c r="CA460" s="73"/>
      <c r="CB460" s="73"/>
      <c r="CC460" s="73"/>
      <c r="CD460" s="75">
        <f t="shared" si="30"/>
        <v>0</v>
      </c>
    </row>
    <row r="461" spans="1:82" ht="15" customHeight="1">
      <c r="A461" s="43" t="s">
        <v>24</v>
      </c>
      <c r="B461" s="103">
        <v>40584</v>
      </c>
      <c r="C461" s="104" t="s">
        <v>677</v>
      </c>
      <c r="D461" s="135"/>
      <c r="E461" s="105">
        <v>90.5</v>
      </c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105">
        <v>90.5</v>
      </c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4"/>
      <c r="BD461" s="74"/>
      <c r="BE461" s="74"/>
      <c r="BF461" s="74"/>
      <c r="BG461" s="73"/>
      <c r="BH461" s="73"/>
      <c r="BI461" s="73"/>
      <c r="BJ461" s="73"/>
      <c r="BK461" s="73"/>
      <c r="BL461" s="73"/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105">
        <v>90.5</v>
      </c>
      <c r="CB461" s="73"/>
      <c r="CC461" s="73"/>
      <c r="CD461" s="75">
        <f t="shared" si="30"/>
        <v>0</v>
      </c>
    </row>
    <row r="462" spans="1:82" ht="15" customHeight="1">
      <c r="A462" s="43" t="s">
        <v>24</v>
      </c>
      <c r="B462" s="103">
        <v>40584</v>
      </c>
      <c r="C462" s="104" t="s">
        <v>678</v>
      </c>
      <c r="D462" s="135"/>
      <c r="E462" s="105">
        <v>36</v>
      </c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105">
        <v>36</v>
      </c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4"/>
      <c r="BD462" s="74"/>
      <c r="BE462" s="74"/>
      <c r="BF462" s="74"/>
      <c r="BG462" s="73"/>
      <c r="BH462" s="73"/>
      <c r="BI462" s="73"/>
      <c r="BJ462" s="73"/>
      <c r="BK462" s="73"/>
      <c r="BL462" s="73"/>
      <c r="BM462" s="73"/>
      <c r="BN462" s="73"/>
      <c r="BO462" s="73"/>
      <c r="BP462" s="73"/>
      <c r="BQ462" s="73"/>
      <c r="BR462" s="73"/>
      <c r="BS462" s="73"/>
      <c r="BT462" s="73"/>
      <c r="BU462" s="73"/>
      <c r="BV462" s="73"/>
      <c r="BW462" s="73"/>
      <c r="BX462" s="73"/>
      <c r="BY462" s="73"/>
      <c r="BZ462" s="73"/>
      <c r="CA462" s="105">
        <v>36</v>
      </c>
      <c r="CB462" s="73"/>
      <c r="CC462" s="73"/>
      <c r="CD462" s="75">
        <f t="shared" si="30"/>
        <v>0</v>
      </c>
    </row>
    <row r="463" spans="1:82" ht="15" customHeight="1">
      <c r="A463" s="43" t="s">
        <v>24</v>
      </c>
      <c r="B463" s="103">
        <v>40584</v>
      </c>
      <c r="C463" s="104" t="s">
        <v>679</v>
      </c>
      <c r="D463" s="135"/>
      <c r="E463" s="105">
        <v>36</v>
      </c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105">
        <v>36</v>
      </c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4"/>
      <c r="BD463" s="74"/>
      <c r="BE463" s="74"/>
      <c r="BF463" s="74"/>
      <c r="BG463" s="73"/>
      <c r="BH463" s="73"/>
      <c r="BI463" s="73"/>
      <c r="BJ463" s="73"/>
      <c r="BK463" s="73"/>
      <c r="BL463" s="73"/>
      <c r="BM463" s="73"/>
      <c r="BN463" s="73"/>
      <c r="BO463" s="73"/>
      <c r="BP463" s="73"/>
      <c r="BQ463" s="73"/>
      <c r="BR463" s="73"/>
      <c r="BS463" s="73"/>
      <c r="BT463" s="73"/>
      <c r="BU463" s="73"/>
      <c r="BV463" s="73"/>
      <c r="BW463" s="73"/>
      <c r="BX463" s="73"/>
      <c r="BY463" s="73"/>
      <c r="BZ463" s="73"/>
      <c r="CA463" s="105">
        <v>36</v>
      </c>
      <c r="CB463" s="73"/>
      <c r="CC463" s="73"/>
      <c r="CD463" s="75">
        <f t="shared" si="30"/>
        <v>0</v>
      </c>
    </row>
    <row r="464" spans="1:82" ht="15" customHeight="1">
      <c r="A464" s="43" t="s">
        <v>24</v>
      </c>
      <c r="B464" s="103">
        <v>40584</v>
      </c>
      <c r="C464" s="104" t="s">
        <v>680</v>
      </c>
      <c r="D464" s="135"/>
      <c r="E464" s="105">
        <v>36</v>
      </c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105">
        <v>36</v>
      </c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4"/>
      <c r="BD464" s="74"/>
      <c r="BE464" s="74"/>
      <c r="BF464" s="74"/>
      <c r="BG464" s="73"/>
      <c r="BH464" s="73"/>
      <c r="BI464" s="73"/>
      <c r="BJ464" s="73"/>
      <c r="BK464" s="73"/>
      <c r="BL464" s="73"/>
      <c r="BM464" s="73"/>
      <c r="BN464" s="73"/>
      <c r="BO464" s="73"/>
      <c r="BP464" s="73"/>
      <c r="BQ464" s="73"/>
      <c r="BR464" s="73"/>
      <c r="BS464" s="73"/>
      <c r="BT464" s="73"/>
      <c r="BU464" s="73"/>
      <c r="BV464" s="73"/>
      <c r="BW464" s="73"/>
      <c r="BX464" s="73"/>
      <c r="BY464" s="73"/>
      <c r="BZ464" s="73"/>
      <c r="CA464" s="105">
        <v>36</v>
      </c>
      <c r="CB464" s="73"/>
      <c r="CC464" s="73"/>
      <c r="CD464" s="75">
        <f t="shared" si="30"/>
        <v>0</v>
      </c>
    </row>
    <row r="465" spans="1:82" ht="15" customHeight="1">
      <c r="A465" s="43" t="s">
        <v>24</v>
      </c>
      <c r="B465" s="103">
        <v>40584</v>
      </c>
      <c r="C465" s="104" t="s">
        <v>681</v>
      </c>
      <c r="D465" s="135"/>
      <c r="E465" s="105">
        <v>66.5</v>
      </c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105">
        <v>66.5</v>
      </c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4"/>
      <c r="BD465" s="74"/>
      <c r="BE465" s="74"/>
      <c r="BF465" s="74"/>
      <c r="BG465" s="73"/>
      <c r="BH465" s="73"/>
      <c r="BI465" s="73"/>
      <c r="BJ465" s="73"/>
      <c r="BK465" s="73"/>
      <c r="BL465" s="73"/>
      <c r="BM465" s="73"/>
      <c r="BN465" s="73"/>
      <c r="BO465" s="73"/>
      <c r="BP465" s="73"/>
      <c r="BQ465" s="73"/>
      <c r="BR465" s="73"/>
      <c r="BS465" s="73"/>
      <c r="BT465" s="73"/>
      <c r="BU465" s="73"/>
      <c r="BV465" s="73"/>
      <c r="BW465" s="73"/>
      <c r="BX465" s="73"/>
      <c r="BY465" s="73"/>
      <c r="BZ465" s="73"/>
      <c r="CA465" s="105">
        <v>66.5</v>
      </c>
      <c r="CB465" s="73"/>
      <c r="CC465" s="73"/>
      <c r="CD465" s="75">
        <f t="shared" si="30"/>
        <v>0</v>
      </c>
    </row>
    <row r="466" spans="1:82" ht="15" customHeight="1">
      <c r="A466" s="48" t="s">
        <v>23</v>
      </c>
      <c r="B466" s="103">
        <v>40585</v>
      </c>
      <c r="C466" s="104" t="s">
        <v>428</v>
      </c>
      <c r="D466" s="106" t="s">
        <v>682</v>
      </c>
      <c r="E466" s="105">
        <v>-31.5</v>
      </c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105">
        <v>-31.5</v>
      </c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4"/>
      <c r="BD466" s="74"/>
      <c r="BE466" s="74"/>
      <c r="BF466" s="74"/>
      <c r="BG466" s="73"/>
      <c r="BH466" s="73"/>
      <c r="BI466" s="73"/>
      <c r="BJ466" s="77"/>
      <c r="BK466" s="75"/>
      <c r="BL466" s="75"/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105">
        <v>-31.5</v>
      </c>
      <c r="CC466" s="73"/>
      <c r="CD466" s="75">
        <f t="shared" si="30"/>
        <v>0</v>
      </c>
    </row>
    <row r="467" spans="1:82" ht="15" customHeight="1">
      <c r="A467" s="43" t="s">
        <v>24</v>
      </c>
      <c r="B467" s="103">
        <v>40585</v>
      </c>
      <c r="C467" s="104" t="s">
        <v>866</v>
      </c>
      <c r="D467" s="135" t="s">
        <v>841</v>
      </c>
      <c r="E467" s="105">
        <v>-93.5</v>
      </c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4"/>
      <c r="BD467" s="74"/>
      <c r="BE467" s="74"/>
      <c r="BF467" s="74"/>
      <c r="BG467" s="73"/>
      <c r="BH467" s="73"/>
      <c r="BI467" s="73"/>
      <c r="BJ467" s="73"/>
      <c r="BK467" s="73"/>
      <c r="BL467" s="73"/>
      <c r="BM467" s="73"/>
      <c r="BN467" s="73"/>
      <c r="BO467" s="73"/>
      <c r="BP467" s="73"/>
      <c r="BQ467" s="73"/>
      <c r="BR467" s="73"/>
      <c r="BS467" s="73"/>
      <c r="BT467" s="73"/>
      <c r="BU467" s="73"/>
      <c r="BV467" s="73"/>
      <c r="BW467" s="73"/>
      <c r="BX467" s="105">
        <v>-93.5</v>
      </c>
      <c r="BY467" s="73"/>
      <c r="BZ467" s="73"/>
      <c r="CA467" s="73"/>
      <c r="CB467" s="73"/>
      <c r="CC467" s="73"/>
      <c r="CD467" s="75">
        <f t="shared" si="30"/>
        <v>0</v>
      </c>
    </row>
    <row r="468" spans="1:82" ht="15" customHeight="1">
      <c r="A468" s="43" t="s">
        <v>24</v>
      </c>
      <c r="B468" s="103">
        <v>40585</v>
      </c>
      <c r="C468" s="104" t="s">
        <v>11</v>
      </c>
      <c r="D468" s="135" t="s">
        <v>526</v>
      </c>
      <c r="E468" s="105">
        <v>-6</v>
      </c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4"/>
      <c r="BD468" s="74"/>
      <c r="BE468" s="74"/>
      <c r="BF468" s="74"/>
      <c r="BG468" s="73"/>
      <c r="BH468" s="73"/>
      <c r="BI468" s="73"/>
      <c r="BJ468" s="73"/>
      <c r="BK468" s="73"/>
      <c r="BL468" s="73"/>
      <c r="BM468" s="73"/>
      <c r="BN468" s="105">
        <v>-6</v>
      </c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5">
        <f t="shared" si="30"/>
        <v>0</v>
      </c>
    </row>
    <row r="469" spans="1:82" ht="15" customHeight="1">
      <c r="A469" s="43" t="s">
        <v>24</v>
      </c>
      <c r="B469" s="103">
        <v>40585</v>
      </c>
      <c r="C469" s="104" t="s">
        <v>19</v>
      </c>
      <c r="D469" s="135" t="s">
        <v>526</v>
      </c>
      <c r="E469" s="105">
        <v>-1.26</v>
      </c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4"/>
      <c r="BD469" s="74"/>
      <c r="BE469" s="74"/>
      <c r="BF469" s="74"/>
      <c r="BG469" s="73"/>
      <c r="BH469" s="73"/>
      <c r="BI469" s="73"/>
      <c r="BJ469" s="73"/>
      <c r="BK469" s="73"/>
      <c r="BL469" s="73"/>
      <c r="BM469" s="73"/>
      <c r="BN469" s="73"/>
      <c r="BO469" s="73"/>
      <c r="BP469" s="105">
        <v>-1.26</v>
      </c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5">
        <f t="shared" si="30"/>
        <v>0</v>
      </c>
    </row>
    <row r="470" spans="1:82" ht="15" customHeight="1">
      <c r="A470" s="43" t="s">
        <v>24</v>
      </c>
      <c r="B470" s="103">
        <v>40585</v>
      </c>
      <c r="C470" s="104" t="s">
        <v>184</v>
      </c>
      <c r="D470" s="135" t="s">
        <v>526</v>
      </c>
      <c r="E470" s="105">
        <v>-1.02</v>
      </c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4"/>
      <c r="BD470" s="74"/>
      <c r="BE470" s="74"/>
      <c r="BF470" s="74"/>
      <c r="BG470" s="73"/>
      <c r="BH470" s="73"/>
      <c r="BI470" s="73"/>
      <c r="BJ470" s="73"/>
      <c r="BK470" s="73"/>
      <c r="BL470" s="73"/>
      <c r="BM470" s="73"/>
      <c r="BN470" s="73"/>
      <c r="BO470" s="105">
        <v>-1.02</v>
      </c>
      <c r="BP470" s="73"/>
      <c r="BQ470" s="73"/>
      <c r="BR470" s="73"/>
      <c r="BS470" s="73"/>
      <c r="BT470" s="73"/>
      <c r="BU470" s="73"/>
      <c r="BV470" s="73"/>
      <c r="BW470" s="73"/>
      <c r="BX470" s="73"/>
      <c r="BY470" s="73"/>
      <c r="BZ470" s="73"/>
      <c r="CA470" s="73"/>
      <c r="CB470" s="73"/>
      <c r="CC470" s="73"/>
      <c r="CD470" s="75">
        <f t="shared" si="30"/>
        <v>0</v>
      </c>
    </row>
    <row r="471" spans="1:82" ht="15" customHeight="1">
      <c r="A471" s="43" t="s">
        <v>24</v>
      </c>
      <c r="B471" s="103">
        <v>40585</v>
      </c>
      <c r="C471" s="141" t="s">
        <v>650</v>
      </c>
      <c r="D471" s="135"/>
      <c r="E471" s="105">
        <v>32.5</v>
      </c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4"/>
      <c r="BD471" s="74"/>
      <c r="BE471" s="74"/>
      <c r="BF471" s="74"/>
      <c r="BG471" s="73"/>
      <c r="BH471" s="73"/>
      <c r="BI471" s="73"/>
      <c r="BJ471" s="73"/>
      <c r="BK471" s="73"/>
      <c r="BL471" s="73"/>
      <c r="BM471" s="73"/>
      <c r="BN471" s="73"/>
      <c r="BO471" s="73"/>
      <c r="BP471" s="73"/>
      <c r="BQ471" s="73"/>
      <c r="BR471" s="73"/>
      <c r="BS471" s="73"/>
      <c r="BT471" s="73"/>
      <c r="BU471" s="73"/>
      <c r="BV471" s="73"/>
      <c r="BW471" s="73"/>
      <c r="BX471" s="105">
        <v>32.5</v>
      </c>
      <c r="BY471" s="73"/>
      <c r="BZ471" s="73"/>
      <c r="CA471" s="73"/>
      <c r="CB471" s="73"/>
      <c r="CC471" s="73"/>
      <c r="CD471" s="75">
        <f t="shared" si="30"/>
        <v>0</v>
      </c>
    </row>
    <row r="472" spans="1:82" ht="15" customHeight="1">
      <c r="A472" s="43" t="s">
        <v>24</v>
      </c>
      <c r="B472" s="103">
        <v>40585</v>
      </c>
      <c r="C472" s="104" t="s">
        <v>683</v>
      </c>
      <c r="D472" s="106" t="s">
        <v>684</v>
      </c>
      <c r="E472" s="105">
        <v>-188.8</v>
      </c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73"/>
      <c r="BB472" s="73"/>
      <c r="BC472" s="74"/>
      <c r="BD472" s="74"/>
      <c r="BE472" s="74"/>
      <c r="BF472" s="74"/>
      <c r="BG472" s="73"/>
      <c r="BH472" s="73"/>
      <c r="BI472" s="73"/>
      <c r="BJ472" s="73"/>
      <c r="BK472" s="105">
        <v>-188.8</v>
      </c>
      <c r="BL472" s="105"/>
      <c r="BM472" s="73"/>
      <c r="BN472" s="73"/>
      <c r="BO472" s="73"/>
      <c r="BP472" s="73"/>
      <c r="BQ472" s="73"/>
      <c r="BR472" s="73"/>
      <c r="BS472" s="73"/>
      <c r="BT472" s="73"/>
      <c r="BU472" s="73"/>
      <c r="BV472" s="73"/>
      <c r="BW472" s="73"/>
      <c r="BX472" s="73"/>
      <c r="BY472" s="73"/>
      <c r="BZ472" s="73"/>
      <c r="CA472" s="105">
        <v>-188.8</v>
      </c>
      <c r="CB472" s="73"/>
      <c r="CC472" s="73"/>
      <c r="CD472" s="75">
        <f t="shared" si="30"/>
        <v>0</v>
      </c>
    </row>
    <row r="473" spans="1:82" ht="15" customHeight="1">
      <c r="A473" s="43" t="s">
        <v>24</v>
      </c>
      <c r="B473" s="103">
        <v>40585</v>
      </c>
      <c r="C473" s="104" t="s">
        <v>685</v>
      </c>
      <c r="D473" s="135"/>
      <c r="E473" s="105">
        <v>36</v>
      </c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105">
        <v>36</v>
      </c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4"/>
      <c r="BD473" s="74"/>
      <c r="BE473" s="74"/>
      <c r="BF473" s="74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5">
        <f t="shared" si="30"/>
        <v>0</v>
      </c>
    </row>
    <row r="474" spans="1:82" ht="15" customHeight="1">
      <c r="A474" s="43" t="s">
        <v>24</v>
      </c>
      <c r="B474" s="103">
        <v>40588</v>
      </c>
      <c r="C474" s="104" t="s">
        <v>866</v>
      </c>
      <c r="D474" s="135" t="s">
        <v>841</v>
      </c>
      <c r="E474" s="105">
        <v>-18</v>
      </c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4"/>
      <c r="BD474" s="74"/>
      <c r="BE474" s="74"/>
      <c r="BF474" s="74"/>
      <c r="BG474" s="73"/>
      <c r="BH474" s="73"/>
      <c r="BI474" s="73"/>
      <c r="BJ474" s="73"/>
      <c r="BK474" s="73"/>
      <c r="BL474" s="73"/>
      <c r="BM474" s="73"/>
      <c r="BN474" s="73"/>
      <c r="BO474" s="73"/>
      <c r="BP474" s="73"/>
      <c r="BQ474" s="73"/>
      <c r="BR474" s="73"/>
      <c r="BS474" s="73"/>
      <c r="BT474" s="73"/>
      <c r="BU474" s="73"/>
      <c r="BV474" s="73"/>
      <c r="BW474" s="73"/>
      <c r="BX474" s="105">
        <v>-18</v>
      </c>
      <c r="BY474" s="73"/>
      <c r="BZ474" s="73"/>
      <c r="CA474" s="73"/>
      <c r="CB474" s="73"/>
      <c r="CC474" s="73"/>
      <c r="CD474" s="75">
        <f t="shared" si="30"/>
        <v>0</v>
      </c>
    </row>
    <row r="475" spans="1:82" ht="15" customHeight="1">
      <c r="A475" s="43" t="s">
        <v>24</v>
      </c>
      <c r="B475" s="103">
        <v>40588</v>
      </c>
      <c r="C475" s="104" t="s">
        <v>11</v>
      </c>
      <c r="D475" s="135" t="s">
        <v>526</v>
      </c>
      <c r="E475" s="105">
        <v>-2</v>
      </c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4"/>
      <c r="BD475" s="74"/>
      <c r="BE475" s="74"/>
      <c r="BF475" s="74"/>
      <c r="BG475" s="73"/>
      <c r="BH475" s="73"/>
      <c r="BI475" s="73"/>
      <c r="BJ475" s="73"/>
      <c r="BK475" s="73"/>
      <c r="BL475" s="73"/>
      <c r="BM475" s="73"/>
      <c r="BN475" s="105">
        <v>-2</v>
      </c>
      <c r="BO475" s="73"/>
      <c r="BP475" s="73"/>
      <c r="BQ475" s="73"/>
      <c r="BR475" s="73"/>
      <c r="BS475" s="73"/>
      <c r="BT475" s="73"/>
      <c r="BU475" s="73"/>
      <c r="BV475" s="73"/>
      <c r="BW475" s="73"/>
      <c r="BX475" s="73"/>
      <c r="BY475" s="73"/>
      <c r="BZ475" s="73"/>
      <c r="CA475" s="73"/>
      <c r="CB475" s="73"/>
      <c r="CC475" s="73"/>
      <c r="CD475" s="75">
        <f t="shared" si="30"/>
        <v>0</v>
      </c>
    </row>
    <row r="476" spans="1:82" ht="15" customHeight="1">
      <c r="A476" s="43" t="s">
        <v>24</v>
      </c>
      <c r="B476" s="103">
        <v>40588</v>
      </c>
      <c r="C476" s="104" t="s">
        <v>19</v>
      </c>
      <c r="D476" s="135" t="s">
        <v>526</v>
      </c>
      <c r="E476" s="105">
        <v>-0.42</v>
      </c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4"/>
      <c r="BD476" s="74"/>
      <c r="BE476" s="74"/>
      <c r="BF476" s="74"/>
      <c r="BG476" s="73"/>
      <c r="BH476" s="73"/>
      <c r="BI476" s="73"/>
      <c r="BJ476" s="73"/>
      <c r="BK476" s="73"/>
      <c r="BL476" s="73"/>
      <c r="BM476" s="73"/>
      <c r="BN476" s="73"/>
      <c r="BO476" s="73"/>
      <c r="BP476" s="105">
        <v>-0.42</v>
      </c>
      <c r="BQ476" s="73"/>
      <c r="BR476" s="73"/>
      <c r="BS476" s="73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5">
        <f t="shared" ref="CD476:CD507" si="31">E476-SUM(F476:BX476)</f>
        <v>0</v>
      </c>
    </row>
    <row r="477" spans="1:82" ht="15" customHeight="1">
      <c r="A477" s="43" t="s">
        <v>24</v>
      </c>
      <c r="B477" s="103">
        <v>40588</v>
      </c>
      <c r="C477" s="104" t="s">
        <v>184</v>
      </c>
      <c r="D477" s="135" t="s">
        <v>526</v>
      </c>
      <c r="E477" s="105">
        <v>-0.34</v>
      </c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4"/>
      <c r="BD477" s="74"/>
      <c r="BE477" s="74"/>
      <c r="BF477" s="74"/>
      <c r="BG477" s="73"/>
      <c r="BH477" s="73"/>
      <c r="BI477" s="73"/>
      <c r="BJ477" s="73"/>
      <c r="BK477" s="73"/>
      <c r="BL477" s="73"/>
      <c r="BM477" s="73"/>
      <c r="BN477" s="73"/>
      <c r="BO477" s="105">
        <v>-0.34</v>
      </c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5">
        <f t="shared" si="31"/>
        <v>0</v>
      </c>
    </row>
    <row r="478" spans="1:82" ht="15" customHeight="1">
      <c r="A478" s="43" t="s">
        <v>24</v>
      </c>
      <c r="B478" s="103">
        <v>40588</v>
      </c>
      <c r="C478" s="141" t="s">
        <v>686</v>
      </c>
      <c r="D478" s="135"/>
      <c r="E478" s="105">
        <v>18</v>
      </c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4"/>
      <c r="BD478" s="74"/>
      <c r="BE478" s="74"/>
      <c r="BF478" s="74"/>
      <c r="BG478" s="73"/>
      <c r="BH478" s="73"/>
      <c r="BI478" s="73"/>
      <c r="BJ478" s="73"/>
      <c r="BK478" s="73"/>
      <c r="BL478" s="73"/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105">
        <v>18</v>
      </c>
      <c r="BY478" s="73"/>
      <c r="BZ478" s="73"/>
      <c r="CA478" s="73"/>
      <c r="CB478" s="73"/>
      <c r="CC478" s="73"/>
      <c r="CD478" s="75">
        <f t="shared" si="31"/>
        <v>0</v>
      </c>
    </row>
    <row r="479" spans="1:82" ht="15" customHeight="1">
      <c r="A479" s="43" t="s">
        <v>24</v>
      </c>
      <c r="B479" s="103">
        <v>40588</v>
      </c>
      <c r="C479" s="104" t="s">
        <v>687</v>
      </c>
      <c r="D479" s="135"/>
      <c r="E479" s="105">
        <v>60</v>
      </c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105">
        <v>60</v>
      </c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4"/>
      <c r="BD479" s="74"/>
      <c r="BE479" s="74"/>
      <c r="BF479" s="74"/>
      <c r="BG479" s="73"/>
      <c r="BH479" s="73"/>
      <c r="BI479" s="73"/>
      <c r="BJ479" s="73"/>
      <c r="BK479" s="73"/>
      <c r="BL479" s="73"/>
      <c r="BM479" s="73"/>
      <c r="BN479" s="73"/>
      <c r="BO479" s="73"/>
      <c r="BP479" s="73"/>
      <c r="BQ479" s="73"/>
      <c r="BR479" s="73"/>
      <c r="BS479" s="73"/>
      <c r="BT479" s="73"/>
      <c r="BU479" s="73"/>
      <c r="BV479" s="73"/>
      <c r="BW479" s="73"/>
      <c r="BX479" s="73"/>
      <c r="BY479" s="73"/>
      <c r="BZ479" s="73"/>
      <c r="CA479" s="105">
        <v>60</v>
      </c>
      <c r="CB479" s="73"/>
      <c r="CC479" s="73"/>
      <c r="CD479" s="75">
        <f t="shared" si="31"/>
        <v>0</v>
      </c>
    </row>
    <row r="480" spans="1:82" ht="15" customHeight="1">
      <c r="A480" s="43" t="s">
        <v>24</v>
      </c>
      <c r="B480" s="103">
        <v>40588</v>
      </c>
      <c r="C480" s="104" t="s">
        <v>688</v>
      </c>
      <c r="D480" s="135"/>
      <c r="E480" s="105">
        <v>60</v>
      </c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105">
        <v>60</v>
      </c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4"/>
      <c r="BD480" s="74"/>
      <c r="BE480" s="74"/>
      <c r="BF480" s="74"/>
      <c r="BG480" s="73"/>
      <c r="BH480" s="73"/>
      <c r="BI480" s="73"/>
      <c r="BJ480" s="73"/>
      <c r="BK480" s="73"/>
      <c r="BL480" s="73"/>
      <c r="BM480" s="73"/>
      <c r="BN480" s="73"/>
      <c r="BO480" s="73"/>
      <c r="BP480" s="73"/>
      <c r="BQ480" s="73"/>
      <c r="BR480" s="73"/>
      <c r="BS480" s="73"/>
      <c r="BT480" s="73"/>
      <c r="BU480" s="73"/>
      <c r="BV480" s="73"/>
      <c r="BW480" s="73"/>
      <c r="BX480" s="73"/>
      <c r="BY480" s="73"/>
      <c r="BZ480" s="73"/>
      <c r="CA480" s="105">
        <v>60</v>
      </c>
      <c r="CB480" s="73"/>
      <c r="CC480" s="73"/>
      <c r="CD480" s="75">
        <f t="shared" si="31"/>
        <v>0</v>
      </c>
    </row>
    <row r="481" spans="1:82" ht="15" customHeight="1">
      <c r="A481" s="43" t="s">
        <v>24</v>
      </c>
      <c r="B481" s="103">
        <v>40588</v>
      </c>
      <c r="C481" s="104" t="s">
        <v>689</v>
      </c>
      <c r="D481" s="135"/>
      <c r="E481" s="105">
        <v>36</v>
      </c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105">
        <v>36</v>
      </c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4"/>
      <c r="BD481" s="74"/>
      <c r="BE481" s="74"/>
      <c r="BF481" s="74"/>
      <c r="BG481" s="73"/>
      <c r="BH481" s="73"/>
      <c r="BI481" s="73"/>
      <c r="BJ481" s="73"/>
      <c r="BK481" s="73"/>
      <c r="BL481" s="73"/>
      <c r="BM481" s="73"/>
      <c r="BN481" s="73"/>
      <c r="BO481" s="73"/>
      <c r="BP481" s="73"/>
      <c r="BQ481" s="73"/>
      <c r="BR481" s="73"/>
      <c r="BS481" s="73"/>
      <c r="BT481" s="73"/>
      <c r="BU481" s="73"/>
      <c r="BV481" s="73"/>
      <c r="BW481" s="73"/>
      <c r="BX481" s="73"/>
      <c r="BY481" s="73"/>
      <c r="BZ481" s="73"/>
      <c r="CA481" s="105">
        <v>36</v>
      </c>
      <c r="CB481" s="73"/>
      <c r="CC481" s="73"/>
      <c r="CD481" s="75">
        <f t="shared" si="31"/>
        <v>0</v>
      </c>
    </row>
    <row r="482" spans="1:82" ht="15" customHeight="1">
      <c r="A482" s="43" t="s">
        <v>24</v>
      </c>
      <c r="B482" s="103">
        <v>40588</v>
      </c>
      <c r="C482" s="104" t="s">
        <v>690</v>
      </c>
      <c r="D482" s="135"/>
      <c r="E482" s="105">
        <v>36</v>
      </c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105">
        <v>36</v>
      </c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4"/>
      <c r="BD482" s="74"/>
      <c r="BE482" s="74"/>
      <c r="BF482" s="74"/>
      <c r="BG482" s="73"/>
      <c r="BH482" s="73"/>
      <c r="BI482" s="73"/>
      <c r="BJ482" s="73"/>
      <c r="BK482" s="73"/>
      <c r="BL482" s="73"/>
      <c r="BM482" s="73"/>
      <c r="BN482" s="73"/>
      <c r="BO482" s="73"/>
      <c r="BP482" s="73"/>
      <c r="BQ482" s="73"/>
      <c r="BR482" s="73"/>
      <c r="BS482" s="73"/>
      <c r="BT482" s="73"/>
      <c r="BU482" s="73"/>
      <c r="BV482" s="73"/>
      <c r="BW482" s="73"/>
      <c r="BX482" s="73"/>
      <c r="BY482" s="73"/>
      <c r="BZ482" s="73"/>
      <c r="CA482" s="105">
        <v>36</v>
      </c>
      <c r="CB482" s="73"/>
      <c r="CC482" s="73"/>
      <c r="CD482" s="75">
        <f t="shared" si="31"/>
        <v>0</v>
      </c>
    </row>
    <row r="483" spans="1:82" ht="15" customHeight="1">
      <c r="A483" s="43" t="s">
        <v>24</v>
      </c>
      <c r="B483" s="103">
        <v>40588</v>
      </c>
      <c r="C483" s="104" t="s">
        <v>691</v>
      </c>
      <c r="D483" s="135"/>
      <c r="E483" s="105">
        <v>36</v>
      </c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105">
        <v>36</v>
      </c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4"/>
      <c r="BD483" s="74"/>
      <c r="BE483" s="74"/>
      <c r="BF483" s="74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105">
        <v>36</v>
      </c>
      <c r="CB483" s="73"/>
      <c r="CC483" s="73"/>
      <c r="CD483" s="75">
        <f t="shared" si="31"/>
        <v>0</v>
      </c>
    </row>
    <row r="484" spans="1:82" ht="15" customHeight="1">
      <c r="A484" s="43" t="s">
        <v>24</v>
      </c>
      <c r="B484" s="103">
        <v>40588</v>
      </c>
      <c r="C484" s="104" t="s">
        <v>692</v>
      </c>
      <c r="D484" s="135"/>
      <c r="E484" s="105">
        <v>36</v>
      </c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105">
        <v>36</v>
      </c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4"/>
      <c r="BD484" s="74"/>
      <c r="BE484" s="74"/>
      <c r="BF484" s="74"/>
      <c r="BG484" s="73"/>
      <c r="BH484" s="73"/>
      <c r="BI484" s="73"/>
      <c r="BJ484" s="73"/>
      <c r="BK484" s="73"/>
      <c r="BL484" s="73"/>
      <c r="BM484" s="73"/>
      <c r="BN484" s="73"/>
      <c r="BO484" s="73"/>
      <c r="BP484" s="73"/>
      <c r="BQ484" s="73"/>
      <c r="BR484" s="73"/>
      <c r="BS484" s="73"/>
      <c r="BT484" s="73"/>
      <c r="BU484" s="73"/>
      <c r="BV484" s="73"/>
      <c r="BW484" s="73"/>
      <c r="BX484" s="73"/>
      <c r="BY484" s="73"/>
      <c r="BZ484" s="73"/>
      <c r="CA484" s="105">
        <v>36</v>
      </c>
      <c r="CB484" s="73"/>
      <c r="CC484" s="73"/>
      <c r="CD484" s="75">
        <f t="shared" si="31"/>
        <v>0</v>
      </c>
    </row>
    <row r="485" spans="1:82" ht="15" customHeight="1">
      <c r="A485" s="43" t="s">
        <v>24</v>
      </c>
      <c r="B485" s="103">
        <v>40588</v>
      </c>
      <c r="C485" s="104" t="s">
        <v>693</v>
      </c>
      <c r="D485" s="135"/>
      <c r="E485" s="105">
        <v>66.5</v>
      </c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105">
        <v>66.5</v>
      </c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4"/>
      <c r="BD485" s="74"/>
      <c r="BE485" s="74"/>
      <c r="BF485" s="74"/>
      <c r="BG485" s="73"/>
      <c r="BH485" s="73"/>
      <c r="BI485" s="73"/>
      <c r="BJ485" s="73"/>
      <c r="BK485" s="73"/>
      <c r="BL485" s="73"/>
      <c r="BM485" s="73"/>
      <c r="BN485" s="73"/>
      <c r="BO485" s="73"/>
      <c r="BP485" s="73"/>
      <c r="BQ485" s="73"/>
      <c r="BR485" s="73"/>
      <c r="BS485" s="73"/>
      <c r="BT485" s="73"/>
      <c r="BU485" s="73"/>
      <c r="BV485" s="73"/>
      <c r="BW485" s="73"/>
      <c r="BX485" s="73"/>
      <c r="BY485" s="73"/>
      <c r="BZ485" s="73"/>
      <c r="CA485" s="105">
        <v>66.5</v>
      </c>
      <c r="CB485" s="73"/>
      <c r="CC485" s="73"/>
      <c r="CD485" s="75">
        <f t="shared" si="31"/>
        <v>0</v>
      </c>
    </row>
    <row r="486" spans="1:82" ht="15" customHeight="1">
      <c r="A486" s="43" t="s">
        <v>24</v>
      </c>
      <c r="B486" s="103">
        <v>40589</v>
      </c>
      <c r="C486" s="104" t="s">
        <v>694</v>
      </c>
      <c r="D486" s="135"/>
      <c r="E486" s="105">
        <v>90.5</v>
      </c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105">
        <v>90.5</v>
      </c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4"/>
      <c r="BD486" s="74"/>
      <c r="BE486" s="74"/>
      <c r="BF486" s="74"/>
      <c r="BG486" s="73"/>
      <c r="BH486" s="73"/>
      <c r="BI486" s="73"/>
      <c r="BJ486" s="73"/>
      <c r="BK486" s="73"/>
      <c r="BL486" s="73"/>
      <c r="BM486" s="73"/>
      <c r="BN486" s="73"/>
      <c r="BO486" s="73"/>
      <c r="BP486" s="73"/>
      <c r="BQ486" s="73"/>
      <c r="BR486" s="73"/>
      <c r="BS486" s="73"/>
      <c r="BT486" s="73"/>
      <c r="BU486" s="73"/>
      <c r="BV486" s="73"/>
      <c r="BW486" s="73"/>
      <c r="BX486" s="73"/>
      <c r="BY486" s="73"/>
      <c r="BZ486" s="73"/>
      <c r="CA486" s="73"/>
      <c r="CB486" s="73"/>
      <c r="CC486" s="73"/>
      <c r="CD486" s="75">
        <f t="shared" si="31"/>
        <v>0</v>
      </c>
    </row>
    <row r="487" spans="1:82" ht="15" customHeight="1">
      <c r="A487" s="43" t="s">
        <v>24</v>
      </c>
      <c r="B487" s="103">
        <v>40589</v>
      </c>
      <c r="C487" s="104" t="s">
        <v>695</v>
      </c>
      <c r="D487" s="135"/>
      <c r="E487" s="105">
        <v>36</v>
      </c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105">
        <v>36</v>
      </c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4"/>
      <c r="BD487" s="74"/>
      <c r="BE487" s="74"/>
      <c r="BF487" s="74"/>
      <c r="BG487" s="73"/>
      <c r="BH487" s="73"/>
      <c r="BI487" s="73"/>
      <c r="BJ487" s="73"/>
      <c r="BK487" s="73"/>
      <c r="BL487" s="73"/>
      <c r="BM487" s="73"/>
      <c r="BN487" s="73"/>
      <c r="BO487" s="73"/>
      <c r="BP487" s="73"/>
      <c r="BQ487" s="73"/>
      <c r="BR487" s="73"/>
      <c r="BS487" s="73"/>
      <c r="BT487" s="73"/>
      <c r="BU487" s="73"/>
      <c r="BV487" s="73"/>
      <c r="BW487" s="73"/>
      <c r="BX487" s="73"/>
      <c r="BY487" s="73"/>
      <c r="BZ487" s="73"/>
      <c r="CA487" s="105">
        <v>36</v>
      </c>
      <c r="CB487" s="73"/>
      <c r="CC487" s="73"/>
      <c r="CD487" s="75">
        <f t="shared" si="31"/>
        <v>0</v>
      </c>
    </row>
    <row r="488" spans="1:82" ht="15" customHeight="1">
      <c r="A488" s="43" t="s">
        <v>24</v>
      </c>
      <c r="B488" s="103">
        <v>40589</v>
      </c>
      <c r="C488" s="104" t="s">
        <v>696</v>
      </c>
      <c r="D488" s="135"/>
      <c r="E488" s="105">
        <v>66.7</v>
      </c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105">
        <v>66.7</v>
      </c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4"/>
      <c r="BD488" s="74"/>
      <c r="BE488" s="74"/>
      <c r="BF488" s="74"/>
      <c r="BG488" s="73"/>
      <c r="BH488" s="73"/>
      <c r="BI488" s="73"/>
      <c r="BJ488" s="73"/>
      <c r="BK488" s="73"/>
      <c r="BL488" s="73"/>
      <c r="BM488" s="73"/>
      <c r="BN488" s="73"/>
      <c r="BO488" s="73"/>
      <c r="BP488" s="73"/>
      <c r="BQ488" s="73"/>
      <c r="BR488" s="73"/>
      <c r="BS488" s="73"/>
      <c r="BT488" s="73"/>
      <c r="BU488" s="73"/>
      <c r="BV488" s="73"/>
      <c r="BW488" s="73"/>
      <c r="BX488" s="73"/>
      <c r="BY488" s="73"/>
      <c r="BZ488" s="73"/>
      <c r="CA488" s="105">
        <v>66.7</v>
      </c>
      <c r="CB488" s="73"/>
      <c r="CC488" s="73"/>
      <c r="CD488" s="75">
        <f t="shared" si="31"/>
        <v>0</v>
      </c>
    </row>
    <row r="489" spans="1:82" ht="15" customHeight="1">
      <c r="A489" s="43" t="s">
        <v>24</v>
      </c>
      <c r="B489" s="103">
        <v>40589</v>
      </c>
      <c r="C489" s="104" t="s">
        <v>697</v>
      </c>
      <c r="D489" s="135"/>
      <c r="E489" s="105">
        <v>38.76</v>
      </c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4"/>
      <c r="BD489" s="74"/>
      <c r="BE489" s="74"/>
      <c r="BF489" s="74"/>
      <c r="BG489" s="73"/>
      <c r="BH489" s="73"/>
      <c r="BI489" s="73"/>
      <c r="BJ489" s="73"/>
      <c r="BK489" s="73"/>
      <c r="BL489" s="73"/>
      <c r="BM489" s="73"/>
      <c r="BN489" s="105">
        <v>2</v>
      </c>
      <c r="BO489" s="105">
        <v>0.34</v>
      </c>
      <c r="BP489" s="105">
        <v>0.42</v>
      </c>
      <c r="BQ489" s="73"/>
      <c r="BR489" s="73"/>
      <c r="BS489" s="73"/>
      <c r="BT489" s="73"/>
      <c r="BU489" s="73"/>
      <c r="BV489" s="73"/>
      <c r="BW489" s="73"/>
      <c r="BX489" s="105">
        <v>36</v>
      </c>
      <c r="BY489" s="73"/>
      <c r="BZ489" s="73"/>
      <c r="CA489" s="105">
        <v>38.76</v>
      </c>
      <c r="CB489" s="73"/>
      <c r="CC489" s="73"/>
      <c r="CD489" s="75">
        <f t="shared" si="31"/>
        <v>0</v>
      </c>
    </row>
    <row r="490" spans="1:82" ht="15" customHeight="1">
      <c r="A490" s="43" t="s">
        <v>24</v>
      </c>
      <c r="B490" s="103">
        <v>40589</v>
      </c>
      <c r="C490" s="104" t="s">
        <v>698</v>
      </c>
      <c r="D490" s="135"/>
      <c r="E490" s="105">
        <v>60</v>
      </c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105">
        <v>60</v>
      </c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4"/>
      <c r="BD490" s="74"/>
      <c r="BE490" s="74"/>
      <c r="BF490" s="74"/>
      <c r="BG490" s="73"/>
      <c r="BH490" s="73"/>
      <c r="BI490" s="73"/>
      <c r="BJ490" s="73"/>
      <c r="BK490" s="73"/>
      <c r="BL490" s="73"/>
      <c r="BM490" s="73"/>
      <c r="BN490" s="73"/>
      <c r="BO490" s="73"/>
      <c r="BP490" s="73"/>
      <c r="BQ490" s="73"/>
      <c r="BR490" s="73"/>
      <c r="BS490" s="73"/>
      <c r="BT490" s="73"/>
      <c r="BU490" s="73"/>
      <c r="BV490" s="73"/>
      <c r="BW490" s="73"/>
      <c r="BX490" s="73"/>
      <c r="BY490" s="73"/>
      <c r="BZ490" s="73"/>
      <c r="CA490" s="105">
        <v>60</v>
      </c>
      <c r="CB490" s="73"/>
      <c r="CC490" s="73"/>
      <c r="CD490" s="75">
        <f t="shared" si="31"/>
        <v>0</v>
      </c>
    </row>
    <row r="491" spans="1:82" ht="15" customHeight="1">
      <c r="A491" s="43" t="s">
        <v>24</v>
      </c>
      <c r="B491" s="103">
        <v>40590</v>
      </c>
      <c r="C491" s="104" t="s">
        <v>699</v>
      </c>
      <c r="D491" s="135"/>
      <c r="E491" s="105">
        <v>66.5</v>
      </c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105">
        <v>66.5</v>
      </c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4"/>
      <c r="BD491" s="74"/>
      <c r="BE491" s="74"/>
      <c r="BF491" s="74"/>
      <c r="BG491" s="73"/>
      <c r="BH491" s="73"/>
      <c r="BI491" s="73"/>
      <c r="BJ491" s="73"/>
      <c r="BK491" s="73"/>
      <c r="BL491" s="73"/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5">
        <f t="shared" si="31"/>
        <v>0</v>
      </c>
    </row>
    <row r="492" spans="1:82" ht="15" customHeight="1">
      <c r="A492" s="43" t="s">
        <v>24</v>
      </c>
      <c r="B492" s="103">
        <v>40590</v>
      </c>
      <c r="C492" s="104" t="s">
        <v>700</v>
      </c>
      <c r="D492" s="135"/>
      <c r="E492" s="105">
        <v>66.5</v>
      </c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105">
        <v>66.5</v>
      </c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4"/>
      <c r="BD492" s="74"/>
      <c r="BE492" s="74"/>
      <c r="BF492" s="74"/>
      <c r="BG492" s="73"/>
      <c r="BH492" s="73"/>
      <c r="BI492" s="73"/>
      <c r="BJ492" s="73"/>
      <c r="BK492" s="73"/>
      <c r="BL492" s="73"/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5">
        <f t="shared" si="31"/>
        <v>0</v>
      </c>
    </row>
    <row r="493" spans="1:82" ht="15" customHeight="1">
      <c r="A493" s="43" t="s">
        <v>24</v>
      </c>
      <c r="B493" s="103">
        <v>40590</v>
      </c>
      <c r="C493" s="104" t="s">
        <v>701</v>
      </c>
      <c r="D493" s="135"/>
      <c r="E493" s="105">
        <v>60</v>
      </c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105">
        <v>60</v>
      </c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4"/>
      <c r="BD493" s="74"/>
      <c r="BE493" s="74"/>
      <c r="BF493" s="74"/>
      <c r="BG493" s="73"/>
      <c r="BH493" s="73"/>
      <c r="BI493" s="73"/>
      <c r="BJ493" s="73"/>
      <c r="BK493" s="73"/>
      <c r="BL493" s="73"/>
      <c r="BM493" s="73"/>
      <c r="BN493" s="73"/>
      <c r="BO493" s="73"/>
      <c r="BP493" s="73"/>
      <c r="BQ493" s="73"/>
      <c r="BR493" s="73"/>
      <c r="BS493" s="73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5">
        <f t="shared" si="31"/>
        <v>0</v>
      </c>
    </row>
    <row r="494" spans="1:82" ht="15" customHeight="1">
      <c r="A494" s="43" t="s">
        <v>24</v>
      </c>
      <c r="B494" s="103">
        <v>40590</v>
      </c>
      <c r="C494" s="104" t="s">
        <v>702</v>
      </c>
      <c r="D494" s="135"/>
      <c r="E494" s="105">
        <v>90.5</v>
      </c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105">
        <v>90.5</v>
      </c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4"/>
      <c r="BD494" s="74"/>
      <c r="BE494" s="74"/>
      <c r="BF494" s="74"/>
      <c r="BG494" s="73"/>
      <c r="BH494" s="73"/>
      <c r="BI494" s="73"/>
      <c r="BJ494" s="73"/>
      <c r="BK494" s="73"/>
      <c r="BL494" s="73"/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105">
        <v>90.5</v>
      </c>
      <c r="CB494" s="73"/>
      <c r="CC494" s="73"/>
      <c r="CD494" s="75">
        <f t="shared" si="31"/>
        <v>0</v>
      </c>
    </row>
    <row r="495" spans="1:82" ht="15" customHeight="1">
      <c r="A495" s="43" t="s">
        <v>24</v>
      </c>
      <c r="B495" s="103">
        <v>40591</v>
      </c>
      <c r="C495" s="104" t="s">
        <v>703</v>
      </c>
      <c r="D495" s="135"/>
      <c r="E495" s="105">
        <v>90.5</v>
      </c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105">
        <v>90.5</v>
      </c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4"/>
      <c r="BD495" s="74"/>
      <c r="BE495" s="74"/>
      <c r="BF495" s="74"/>
      <c r="BG495" s="73"/>
      <c r="BH495" s="73"/>
      <c r="BI495" s="73"/>
      <c r="BJ495" s="73"/>
      <c r="BK495" s="73"/>
      <c r="BL495" s="73"/>
      <c r="BM495" s="73"/>
      <c r="BN495" s="73"/>
      <c r="BO495" s="73"/>
      <c r="BP495" s="73"/>
      <c r="BQ495" s="73"/>
      <c r="BR495" s="73"/>
      <c r="BS495" s="73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5">
        <f t="shared" si="31"/>
        <v>0</v>
      </c>
    </row>
    <row r="496" spans="1:82" ht="15" customHeight="1">
      <c r="A496" s="43" t="s">
        <v>24</v>
      </c>
      <c r="B496" s="103">
        <v>40591</v>
      </c>
      <c r="C496" s="104" t="s">
        <v>12</v>
      </c>
      <c r="D496" s="106" t="s">
        <v>704</v>
      </c>
      <c r="E496" s="105">
        <v>-45.16</v>
      </c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4"/>
      <c r="BD496" s="74"/>
      <c r="BE496" s="74"/>
      <c r="BF496" s="74"/>
      <c r="BG496" s="73"/>
      <c r="BH496" s="73"/>
      <c r="BI496" s="73"/>
      <c r="BJ496" s="73"/>
      <c r="BK496" s="73"/>
      <c r="BL496" s="73"/>
      <c r="BM496" s="73"/>
      <c r="BN496" s="73"/>
      <c r="BO496" s="73"/>
      <c r="BP496" s="73"/>
      <c r="BQ496" s="73"/>
      <c r="BR496" s="73"/>
      <c r="BS496" s="105">
        <v>-45.16</v>
      </c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5">
        <f t="shared" si="31"/>
        <v>0</v>
      </c>
    </row>
    <row r="497" spans="1:82" ht="15" customHeight="1">
      <c r="A497" s="43" t="s">
        <v>24</v>
      </c>
      <c r="B497" s="103">
        <v>40591</v>
      </c>
      <c r="C497" s="104" t="s">
        <v>705</v>
      </c>
      <c r="D497" s="135"/>
      <c r="E497" s="105">
        <v>36</v>
      </c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105">
        <v>36</v>
      </c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4"/>
      <c r="BD497" s="74"/>
      <c r="BE497" s="74"/>
      <c r="BF497" s="74"/>
      <c r="BG497" s="73"/>
      <c r="BH497" s="73"/>
      <c r="BI497" s="73"/>
      <c r="BJ497" s="73"/>
      <c r="BK497" s="73"/>
      <c r="BL497" s="73"/>
      <c r="BM497" s="73"/>
      <c r="BN497" s="73"/>
      <c r="BO497" s="73"/>
      <c r="BP497" s="73"/>
      <c r="BQ497" s="73"/>
      <c r="BR497" s="73"/>
      <c r="BS497" s="73"/>
      <c r="BT497" s="73"/>
      <c r="BU497" s="73"/>
      <c r="BV497" s="73"/>
      <c r="BW497" s="73"/>
      <c r="BX497" s="73"/>
      <c r="BY497" s="73"/>
      <c r="BZ497" s="73"/>
      <c r="CA497" s="105">
        <v>36</v>
      </c>
      <c r="CB497" s="73"/>
      <c r="CC497" s="73"/>
      <c r="CD497" s="75">
        <f t="shared" si="31"/>
        <v>0</v>
      </c>
    </row>
    <row r="498" spans="1:82" ht="15" customHeight="1">
      <c r="A498" s="43" t="s">
        <v>24</v>
      </c>
      <c r="B498" s="103">
        <v>40591</v>
      </c>
      <c r="C498" s="104" t="s">
        <v>706</v>
      </c>
      <c r="D498" s="135"/>
      <c r="E498" s="105">
        <v>36</v>
      </c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105">
        <v>36</v>
      </c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4"/>
      <c r="BD498" s="74"/>
      <c r="BE498" s="74"/>
      <c r="BF498" s="74"/>
      <c r="BG498" s="73"/>
      <c r="BH498" s="73"/>
      <c r="BI498" s="73"/>
      <c r="BJ498" s="73"/>
      <c r="BK498" s="73"/>
      <c r="BL498" s="73"/>
      <c r="BM498" s="73"/>
      <c r="BN498" s="73"/>
      <c r="BO498" s="73"/>
      <c r="BP498" s="73"/>
      <c r="BQ498" s="73"/>
      <c r="BR498" s="73"/>
      <c r="BS498" s="73"/>
      <c r="BT498" s="73"/>
      <c r="BU498" s="73"/>
      <c r="BV498" s="73"/>
      <c r="BW498" s="73"/>
      <c r="BX498" s="73"/>
      <c r="BY498" s="73"/>
      <c r="BZ498" s="73"/>
      <c r="CA498" s="105">
        <v>36</v>
      </c>
      <c r="CB498" s="73"/>
      <c r="CC498" s="73"/>
      <c r="CD498" s="75">
        <f t="shared" si="31"/>
        <v>0</v>
      </c>
    </row>
    <row r="499" spans="1:82" ht="15" customHeight="1">
      <c r="A499" s="43" t="s">
        <v>24</v>
      </c>
      <c r="B499" s="103">
        <v>40591</v>
      </c>
      <c r="C499" s="104" t="s">
        <v>707</v>
      </c>
      <c r="D499" s="135"/>
      <c r="E499" s="105">
        <v>36</v>
      </c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105">
        <v>36</v>
      </c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4"/>
      <c r="BD499" s="74"/>
      <c r="BE499" s="74"/>
      <c r="BF499" s="74"/>
      <c r="BG499" s="73"/>
      <c r="BH499" s="73"/>
      <c r="BI499" s="73"/>
      <c r="BJ499" s="73"/>
      <c r="BK499" s="73"/>
      <c r="BL499" s="73"/>
      <c r="BM499" s="73"/>
      <c r="BN499" s="73"/>
      <c r="BO499" s="73"/>
      <c r="BP499" s="73"/>
      <c r="BQ499" s="73"/>
      <c r="BR499" s="73"/>
      <c r="BS499" s="73"/>
      <c r="BT499" s="73"/>
      <c r="BU499" s="73"/>
      <c r="BV499" s="73"/>
      <c r="BW499" s="73"/>
      <c r="BX499" s="73"/>
      <c r="BY499" s="73"/>
      <c r="BZ499" s="73"/>
      <c r="CA499" s="105">
        <v>36</v>
      </c>
      <c r="CB499" s="73"/>
      <c r="CC499" s="73"/>
      <c r="CD499" s="75">
        <f t="shared" si="31"/>
        <v>0</v>
      </c>
    </row>
    <row r="500" spans="1:82" ht="15" customHeight="1">
      <c r="A500" s="43" t="s">
        <v>24</v>
      </c>
      <c r="B500" s="103">
        <v>40592</v>
      </c>
      <c r="C500" s="104" t="s">
        <v>708</v>
      </c>
      <c r="D500" s="135"/>
      <c r="E500" s="105">
        <v>90.5</v>
      </c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105">
        <v>90.5</v>
      </c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4"/>
      <c r="BD500" s="74"/>
      <c r="BE500" s="74"/>
      <c r="BF500" s="74"/>
      <c r="BG500" s="73"/>
      <c r="BH500" s="73"/>
      <c r="BI500" s="73"/>
      <c r="BJ500" s="73"/>
      <c r="BK500" s="73"/>
      <c r="BL500" s="73"/>
      <c r="BM500" s="73"/>
      <c r="BN500" s="73"/>
      <c r="BO500" s="73"/>
      <c r="BP500" s="73"/>
      <c r="BQ500" s="73"/>
      <c r="BR500" s="73"/>
      <c r="BS500" s="73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5">
        <f t="shared" si="31"/>
        <v>0</v>
      </c>
    </row>
    <row r="501" spans="1:82" ht="15" customHeight="1">
      <c r="A501" s="43" t="s">
        <v>24</v>
      </c>
      <c r="B501" s="103">
        <v>40592</v>
      </c>
      <c r="C501" s="104" t="s">
        <v>709</v>
      </c>
      <c r="D501" s="135"/>
      <c r="E501" s="105">
        <v>60</v>
      </c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105">
        <v>60</v>
      </c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4"/>
      <c r="BD501" s="74"/>
      <c r="BE501" s="74"/>
      <c r="BF501" s="74"/>
      <c r="BG501" s="73"/>
      <c r="BH501" s="73"/>
      <c r="BI501" s="73"/>
      <c r="BJ501" s="73"/>
      <c r="BK501" s="73"/>
      <c r="BL501" s="73"/>
      <c r="BM501" s="73"/>
      <c r="BN501" s="73"/>
      <c r="BO501" s="73"/>
      <c r="BP501" s="73"/>
      <c r="BQ501" s="73"/>
      <c r="BR501" s="73"/>
      <c r="BS501" s="73"/>
      <c r="BT501" s="73"/>
      <c r="BU501" s="73"/>
      <c r="BV501" s="73"/>
      <c r="BW501" s="73"/>
      <c r="BX501" s="73"/>
      <c r="BY501" s="73"/>
      <c r="BZ501" s="73"/>
      <c r="CA501" s="105">
        <v>60</v>
      </c>
      <c r="CB501" s="73"/>
      <c r="CC501" s="73"/>
      <c r="CD501" s="75">
        <f t="shared" si="31"/>
        <v>0</v>
      </c>
    </row>
    <row r="502" spans="1:82" ht="15" customHeight="1">
      <c r="A502" s="43" t="s">
        <v>24</v>
      </c>
      <c r="B502" s="103">
        <v>40592</v>
      </c>
      <c r="C502" s="104" t="s">
        <v>710</v>
      </c>
      <c r="D502" s="135"/>
      <c r="E502" s="105">
        <v>36</v>
      </c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105">
        <v>36</v>
      </c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4"/>
      <c r="BD502" s="74"/>
      <c r="BE502" s="74"/>
      <c r="BF502" s="74"/>
      <c r="BG502" s="73"/>
      <c r="BH502" s="73"/>
      <c r="BI502" s="73"/>
      <c r="BJ502" s="73"/>
      <c r="BK502" s="73"/>
      <c r="BL502" s="73"/>
      <c r="BM502" s="73"/>
      <c r="BN502" s="73"/>
      <c r="BO502" s="73"/>
      <c r="BP502" s="73"/>
      <c r="BQ502" s="73"/>
      <c r="BR502" s="73"/>
      <c r="BS502" s="73"/>
      <c r="BT502" s="73"/>
      <c r="BU502" s="73"/>
      <c r="BV502" s="73"/>
      <c r="BW502" s="73"/>
      <c r="BX502" s="73"/>
      <c r="BY502" s="73"/>
      <c r="BZ502" s="73"/>
      <c r="CA502" s="105">
        <v>36</v>
      </c>
      <c r="CB502" s="73"/>
      <c r="CC502" s="73"/>
      <c r="CD502" s="75">
        <f t="shared" si="31"/>
        <v>0</v>
      </c>
    </row>
    <row r="503" spans="1:82" ht="15" customHeight="1">
      <c r="A503" s="43" t="s">
        <v>24</v>
      </c>
      <c r="B503" s="103">
        <v>40595</v>
      </c>
      <c r="C503" s="104" t="s">
        <v>711</v>
      </c>
      <c r="D503" s="135"/>
      <c r="E503" s="105">
        <v>90.5</v>
      </c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105">
        <v>90.5</v>
      </c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4"/>
      <c r="BD503" s="74"/>
      <c r="BE503" s="74"/>
      <c r="BF503" s="74"/>
      <c r="BG503" s="73"/>
      <c r="BH503" s="73"/>
      <c r="BI503" s="73"/>
      <c r="BJ503" s="73"/>
      <c r="BK503" s="73"/>
      <c r="BL503" s="73"/>
      <c r="BM503" s="73"/>
      <c r="BN503" s="73"/>
      <c r="BO503" s="73"/>
      <c r="BP503" s="73"/>
      <c r="BQ503" s="73"/>
      <c r="BR503" s="73"/>
      <c r="BS503" s="73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5">
        <f t="shared" si="31"/>
        <v>0</v>
      </c>
    </row>
    <row r="504" spans="1:82" ht="15" customHeight="1">
      <c r="A504" s="43" t="s">
        <v>24</v>
      </c>
      <c r="B504" s="103">
        <v>40595</v>
      </c>
      <c r="C504" s="104" t="s">
        <v>712</v>
      </c>
      <c r="D504" s="135"/>
      <c r="E504" s="105">
        <v>72</v>
      </c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105">
        <v>72</v>
      </c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4"/>
      <c r="BD504" s="74"/>
      <c r="BE504" s="74"/>
      <c r="BF504" s="74"/>
      <c r="BG504" s="73"/>
      <c r="BH504" s="73"/>
      <c r="BI504" s="73"/>
      <c r="BJ504" s="73"/>
      <c r="BK504" s="73"/>
      <c r="BL504" s="73"/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5">
        <f t="shared" si="31"/>
        <v>0</v>
      </c>
    </row>
    <row r="505" spans="1:82" ht="15" customHeight="1">
      <c r="A505" s="43" t="s">
        <v>24</v>
      </c>
      <c r="B505" s="103">
        <v>40595</v>
      </c>
      <c r="C505" s="104" t="s">
        <v>713</v>
      </c>
      <c r="D505" s="135"/>
      <c r="E505" s="105">
        <v>60</v>
      </c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105">
        <v>60</v>
      </c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4"/>
      <c r="BD505" s="74"/>
      <c r="BE505" s="74"/>
      <c r="BF505" s="74"/>
      <c r="BG505" s="73"/>
      <c r="BH505" s="73"/>
      <c r="BI505" s="73"/>
      <c r="BJ505" s="73"/>
      <c r="BK505" s="73"/>
      <c r="BL505" s="73"/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105">
        <v>60</v>
      </c>
      <c r="CB505" s="73"/>
      <c r="CC505" s="73"/>
      <c r="CD505" s="75">
        <f t="shared" si="31"/>
        <v>0</v>
      </c>
    </row>
    <row r="506" spans="1:82" ht="15" customHeight="1">
      <c r="A506" s="43" t="s">
        <v>24</v>
      </c>
      <c r="B506" s="103">
        <v>40595</v>
      </c>
      <c r="C506" s="104" t="s">
        <v>714</v>
      </c>
      <c r="D506" s="135"/>
      <c r="E506" s="105">
        <v>36</v>
      </c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105">
        <v>36</v>
      </c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4"/>
      <c r="BD506" s="74"/>
      <c r="BE506" s="74"/>
      <c r="BF506" s="74"/>
      <c r="BG506" s="73"/>
      <c r="BH506" s="73"/>
      <c r="BI506" s="73"/>
      <c r="BJ506" s="73"/>
      <c r="BK506" s="73"/>
      <c r="BL506" s="73"/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105">
        <v>36</v>
      </c>
      <c r="CB506" s="73"/>
      <c r="CC506" s="73"/>
      <c r="CD506" s="75">
        <f t="shared" si="31"/>
        <v>0</v>
      </c>
    </row>
    <row r="507" spans="1:82" ht="15" customHeight="1">
      <c r="A507" s="43" t="s">
        <v>24</v>
      </c>
      <c r="B507" s="103">
        <v>40596</v>
      </c>
      <c r="C507" s="104" t="s">
        <v>715</v>
      </c>
      <c r="D507" s="135"/>
      <c r="E507" s="105">
        <v>36</v>
      </c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105">
        <v>36</v>
      </c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4"/>
      <c r="BD507" s="74"/>
      <c r="BE507" s="74"/>
      <c r="BF507" s="74"/>
      <c r="BG507" s="73"/>
      <c r="BH507" s="73"/>
      <c r="BI507" s="73"/>
      <c r="BJ507" s="73"/>
      <c r="BK507" s="73"/>
      <c r="BL507" s="73"/>
      <c r="BM507" s="73"/>
      <c r="BN507" s="73"/>
      <c r="BO507" s="73"/>
      <c r="BP507" s="73"/>
      <c r="BQ507" s="73"/>
      <c r="BR507" s="73"/>
      <c r="BS507" s="73"/>
      <c r="BT507" s="73"/>
      <c r="BU507" s="73"/>
      <c r="BV507" s="73"/>
      <c r="BW507" s="73"/>
      <c r="BX507" s="73"/>
      <c r="BY507" s="73"/>
      <c r="BZ507" s="73"/>
      <c r="CA507" s="105">
        <v>36</v>
      </c>
      <c r="CB507" s="73"/>
      <c r="CC507" s="73"/>
      <c r="CD507" s="75">
        <f t="shared" si="31"/>
        <v>0</v>
      </c>
    </row>
    <row r="508" spans="1:82" ht="15" customHeight="1">
      <c r="A508" s="43" t="s">
        <v>24</v>
      </c>
      <c r="B508" s="103">
        <v>40597</v>
      </c>
      <c r="C508" s="104" t="s">
        <v>716</v>
      </c>
      <c r="D508" s="135"/>
      <c r="E508" s="105">
        <v>36</v>
      </c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105">
        <v>36</v>
      </c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7"/>
      <c r="AO508" s="77"/>
      <c r="AP508" s="77"/>
      <c r="AQ508" s="77"/>
      <c r="AR508" s="77"/>
      <c r="AS508" s="77"/>
      <c r="AT508" s="75"/>
      <c r="AU508" s="75"/>
      <c r="AV508" s="75"/>
      <c r="AW508" s="73"/>
      <c r="AX508" s="73"/>
      <c r="AY508" s="73"/>
      <c r="AZ508" s="73"/>
      <c r="BA508" s="73"/>
      <c r="BB508" s="73"/>
      <c r="BC508" s="74"/>
      <c r="BD508" s="74"/>
      <c r="BE508" s="74"/>
      <c r="BF508" s="74"/>
      <c r="BG508" s="75"/>
      <c r="BH508" s="75"/>
      <c r="BI508" s="73"/>
      <c r="BJ508" s="73"/>
      <c r="BK508" s="73"/>
      <c r="BL508" s="73"/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105">
        <v>36</v>
      </c>
      <c r="CB508" s="73"/>
      <c r="CC508" s="73"/>
      <c r="CD508" s="75">
        <f t="shared" ref="CD508:CD539" si="32">E508-SUM(F508:BX508)</f>
        <v>0</v>
      </c>
    </row>
    <row r="509" spans="1:82" ht="15" customHeight="1">
      <c r="A509" s="43" t="s">
        <v>24</v>
      </c>
      <c r="B509" s="103">
        <v>40597</v>
      </c>
      <c r="C509" s="104" t="s">
        <v>717</v>
      </c>
      <c r="D509" s="135"/>
      <c r="E509" s="105">
        <v>36</v>
      </c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105">
        <v>36</v>
      </c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4"/>
      <c r="BD509" s="74"/>
      <c r="BE509" s="74"/>
      <c r="BF509" s="74"/>
      <c r="BG509" s="73"/>
      <c r="BH509" s="73"/>
      <c r="BI509" s="73"/>
      <c r="BJ509" s="73"/>
      <c r="BK509" s="73"/>
      <c r="BL509" s="73"/>
      <c r="BM509" s="73"/>
      <c r="BN509" s="73"/>
      <c r="BO509" s="73"/>
      <c r="BP509" s="73"/>
      <c r="BQ509" s="73"/>
      <c r="BR509" s="73"/>
      <c r="BS509" s="73"/>
      <c r="BT509" s="73"/>
      <c r="BU509" s="73"/>
      <c r="BV509" s="73"/>
      <c r="BW509" s="73"/>
      <c r="BX509" s="73"/>
      <c r="BY509" s="73"/>
      <c r="BZ509" s="73"/>
      <c r="CA509" s="105">
        <v>36</v>
      </c>
      <c r="CB509" s="73"/>
      <c r="CC509" s="73"/>
      <c r="CD509" s="75">
        <f t="shared" si="32"/>
        <v>0</v>
      </c>
    </row>
    <row r="510" spans="1:82" ht="15" customHeight="1">
      <c r="A510" s="43" t="s">
        <v>24</v>
      </c>
      <c r="B510" s="103">
        <v>40597</v>
      </c>
      <c r="C510" s="104" t="s">
        <v>718</v>
      </c>
      <c r="D510" s="135"/>
      <c r="E510" s="105">
        <v>66.5</v>
      </c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105">
        <v>66.5</v>
      </c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4"/>
      <c r="BD510" s="74"/>
      <c r="BE510" s="74"/>
      <c r="BF510" s="74"/>
      <c r="BG510" s="73"/>
      <c r="BH510" s="73"/>
      <c r="BI510" s="73"/>
      <c r="BJ510" s="73"/>
      <c r="BK510" s="73"/>
      <c r="BL510" s="73"/>
      <c r="BM510" s="73"/>
      <c r="BN510" s="73"/>
      <c r="BO510" s="73"/>
      <c r="BP510" s="73"/>
      <c r="BQ510" s="73"/>
      <c r="BR510" s="73"/>
      <c r="BS510" s="73"/>
      <c r="BT510" s="73"/>
      <c r="BU510" s="73"/>
      <c r="BV510" s="73"/>
      <c r="BW510" s="73"/>
      <c r="BX510" s="73"/>
      <c r="BY510" s="73"/>
      <c r="BZ510" s="73"/>
      <c r="CA510" s="105">
        <v>66.5</v>
      </c>
      <c r="CB510" s="73"/>
      <c r="CC510" s="73"/>
      <c r="CD510" s="75">
        <f t="shared" si="32"/>
        <v>0</v>
      </c>
    </row>
    <row r="511" spans="1:82" ht="15" customHeight="1">
      <c r="A511" s="43" t="s">
        <v>24</v>
      </c>
      <c r="B511" s="103">
        <v>40597</v>
      </c>
      <c r="C511" s="104" t="s">
        <v>719</v>
      </c>
      <c r="D511" s="135"/>
      <c r="E511" s="105">
        <v>66.5</v>
      </c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105">
        <v>66.5</v>
      </c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4"/>
      <c r="BD511" s="74"/>
      <c r="BE511" s="74"/>
      <c r="BF511" s="74"/>
      <c r="BG511" s="73"/>
      <c r="BH511" s="73"/>
      <c r="BI511" s="73"/>
      <c r="BJ511" s="73"/>
      <c r="BK511" s="73"/>
      <c r="BL511" s="73"/>
      <c r="BM511" s="73"/>
      <c r="BN511" s="73"/>
      <c r="BO511" s="73"/>
      <c r="BP511" s="73"/>
      <c r="BQ511" s="73"/>
      <c r="BR511" s="73"/>
      <c r="BS511" s="73"/>
      <c r="BT511" s="73"/>
      <c r="BU511" s="73"/>
      <c r="BV511" s="73"/>
      <c r="BW511" s="73"/>
      <c r="BX511" s="73"/>
      <c r="BY511" s="73"/>
      <c r="BZ511" s="73"/>
      <c r="CA511" s="105">
        <v>66.5</v>
      </c>
      <c r="CB511" s="73"/>
      <c r="CC511" s="73"/>
      <c r="CD511" s="75">
        <f t="shared" si="32"/>
        <v>0</v>
      </c>
    </row>
    <row r="512" spans="1:82" ht="15" customHeight="1">
      <c r="A512" s="43" t="s">
        <v>24</v>
      </c>
      <c r="B512" s="103">
        <v>40597</v>
      </c>
      <c r="C512" s="104" t="s">
        <v>720</v>
      </c>
      <c r="D512" s="135"/>
      <c r="E512" s="105">
        <v>36</v>
      </c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105">
        <v>36</v>
      </c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4"/>
      <c r="BD512" s="74"/>
      <c r="BE512" s="74"/>
      <c r="BF512" s="74"/>
      <c r="BG512" s="73"/>
      <c r="BH512" s="73"/>
      <c r="BI512" s="73"/>
      <c r="BJ512" s="73"/>
      <c r="BK512" s="73"/>
      <c r="BL512" s="73"/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105">
        <v>36</v>
      </c>
      <c r="CB512" s="73"/>
      <c r="CC512" s="73"/>
      <c r="CD512" s="75">
        <f t="shared" si="32"/>
        <v>0</v>
      </c>
    </row>
    <row r="513" spans="1:82" ht="15" customHeight="1">
      <c r="A513" s="43" t="s">
        <v>24</v>
      </c>
      <c r="B513" s="103">
        <v>40598</v>
      </c>
      <c r="C513" s="104" t="s">
        <v>558</v>
      </c>
      <c r="D513" s="135"/>
      <c r="E513" s="105">
        <v>20.76</v>
      </c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4"/>
      <c r="BD513" s="74"/>
      <c r="BE513" s="74"/>
      <c r="BF513" s="74"/>
      <c r="BG513" s="73"/>
      <c r="BH513" s="73"/>
      <c r="BI513" s="73"/>
      <c r="BJ513" s="73"/>
      <c r="BK513" s="73"/>
      <c r="BL513" s="73"/>
      <c r="BM513" s="73"/>
      <c r="BN513" s="105">
        <v>2</v>
      </c>
      <c r="BO513" s="105">
        <v>0.34</v>
      </c>
      <c r="BP513" s="105">
        <v>0.42</v>
      </c>
      <c r="BQ513" s="73"/>
      <c r="BR513" s="73"/>
      <c r="BS513" s="73"/>
      <c r="BT513" s="73"/>
      <c r="BU513" s="73"/>
      <c r="BV513" s="73"/>
      <c r="BW513" s="73"/>
      <c r="BX513" s="105">
        <v>18</v>
      </c>
      <c r="BY513" s="73"/>
      <c r="BZ513" s="73"/>
      <c r="CA513" s="105">
        <v>20.76</v>
      </c>
      <c r="CB513" s="73"/>
      <c r="CC513" s="73"/>
      <c r="CD513" s="75">
        <f t="shared" si="32"/>
        <v>0</v>
      </c>
    </row>
    <row r="514" spans="1:82" ht="15" customHeight="1">
      <c r="A514" s="48" t="s">
        <v>23</v>
      </c>
      <c r="B514" s="103">
        <v>40599</v>
      </c>
      <c r="C514" s="104" t="s">
        <v>638</v>
      </c>
      <c r="D514" s="135"/>
      <c r="E514" s="105">
        <v>6</v>
      </c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105">
        <v>6</v>
      </c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4"/>
      <c r="BD514" s="74"/>
      <c r="BE514" s="74"/>
      <c r="BF514" s="74"/>
      <c r="BG514" s="73"/>
      <c r="BH514" s="73"/>
      <c r="BI514" s="73"/>
      <c r="BJ514" s="73"/>
      <c r="BK514" s="73"/>
      <c r="BL514" s="73"/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105">
        <v>6</v>
      </c>
      <c r="CC514" s="73"/>
      <c r="CD514" s="75">
        <f t="shared" si="32"/>
        <v>0</v>
      </c>
    </row>
    <row r="515" spans="1:82" ht="15" customHeight="1">
      <c r="A515" s="43" t="s">
        <v>24</v>
      </c>
      <c r="B515" s="103">
        <v>40599</v>
      </c>
      <c r="C515" s="104" t="s">
        <v>74</v>
      </c>
      <c r="D515" s="135"/>
      <c r="E515" s="105">
        <v>38.76</v>
      </c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4"/>
      <c r="BD515" s="74"/>
      <c r="BE515" s="74"/>
      <c r="BF515" s="74"/>
      <c r="BG515" s="73"/>
      <c r="BH515" s="73"/>
      <c r="BI515" s="73"/>
      <c r="BJ515" s="73"/>
      <c r="BK515" s="73"/>
      <c r="BL515" s="73"/>
      <c r="BM515" s="73"/>
      <c r="BN515" s="105">
        <v>2</v>
      </c>
      <c r="BO515" s="105">
        <v>0.34</v>
      </c>
      <c r="BP515" s="105">
        <v>0.42</v>
      </c>
      <c r="BQ515" s="73"/>
      <c r="BR515" s="73"/>
      <c r="BS515" s="73"/>
      <c r="BT515" s="73"/>
      <c r="BU515" s="73"/>
      <c r="BV515" s="73"/>
      <c r="BW515" s="73"/>
      <c r="BX515" s="105">
        <v>36</v>
      </c>
      <c r="BY515" s="73"/>
      <c r="BZ515" s="73"/>
      <c r="CA515" s="105">
        <v>38.76</v>
      </c>
      <c r="CB515" s="73"/>
      <c r="CC515" s="73"/>
      <c r="CD515" s="75">
        <f t="shared" si="32"/>
        <v>0</v>
      </c>
    </row>
    <row r="516" spans="1:82" ht="15" customHeight="1">
      <c r="A516" s="43" t="s">
        <v>24</v>
      </c>
      <c r="B516" s="103">
        <v>40599</v>
      </c>
      <c r="C516" s="104" t="s">
        <v>721</v>
      </c>
      <c r="D516" s="135"/>
      <c r="E516" s="105">
        <v>66.5</v>
      </c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105">
        <v>66.5</v>
      </c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4"/>
      <c r="BD516" s="74"/>
      <c r="BE516" s="74"/>
      <c r="BF516" s="74"/>
      <c r="BG516" s="73"/>
      <c r="BH516" s="73"/>
      <c r="BI516" s="73"/>
      <c r="BJ516" s="73"/>
      <c r="BK516" s="73"/>
      <c r="BL516" s="73"/>
      <c r="BM516" s="73"/>
      <c r="BN516" s="73"/>
      <c r="BO516" s="73"/>
      <c r="BP516" s="73"/>
      <c r="BQ516" s="73"/>
      <c r="BR516" s="73"/>
      <c r="BS516" s="73"/>
      <c r="BT516" s="73"/>
      <c r="BU516" s="73"/>
      <c r="BV516" s="73"/>
      <c r="BW516" s="73"/>
      <c r="BX516" s="73"/>
      <c r="BY516" s="73"/>
      <c r="BZ516" s="73"/>
      <c r="CA516" s="105">
        <v>66.5</v>
      </c>
      <c r="CB516" s="73"/>
      <c r="CC516" s="73"/>
      <c r="CD516" s="75">
        <f t="shared" si="32"/>
        <v>0</v>
      </c>
    </row>
    <row r="517" spans="1:82" ht="15" customHeight="1">
      <c r="A517" s="43" t="s">
        <v>24</v>
      </c>
      <c r="B517" s="103">
        <v>40599</v>
      </c>
      <c r="C517" s="104" t="s">
        <v>722</v>
      </c>
      <c r="D517" s="135"/>
      <c r="E517" s="105">
        <v>90.5</v>
      </c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105">
        <v>90.5</v>
      </c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4"/>
      <c r="BD517" s="74"/>
      <c r="BE517" s="74"/>
      <c r="BF517" s="74"/>
      <c r="BG517" s="73"/>
      <c r="BH517" s="73"/>
      <c r="BI517" s="73"/>
      <c r="BJ517" s="73"/>
      <c r="BK517" s="73"/>
      <c r="BL517" s="73"/>
      <c r="BM517" s="73"/>
      <c r="BN517" s="73"/>
      <c r="BO517" s="73"/>
      <c r="BP517" s="73"/>
      <c r="BQ517" s="73"/>
      <c r="BR517" s="73"/>
      <c r="BS517" s="73"/>
      <c r="BT517" s="73"/>
      <c r="BU517" s="73"/>
      <c r="BV517" s="73"/>
      <c r="BW517" s="73"/>
      <c r="BX517" s="73"/>
      <c r="BY517" s="73"/>
      <c r="BZ517" s="73"/>
      <c r="CA517" s="105">
        <v>90.5</v>
      </c>
      <c r="CB517" s="73"/>
      <c r="CC517" s="73"/>
      <c r="CD517" s="75">
        <f t="shared" si="32"/>
        <v>0</v>
      </c>
    </row>
    <row r="518" spans="1:82" ht="15" customHeight="1">
      <c r="A518" s="43" t="s">
        <v>24</v>
      </c>
      <c r="B518" s="103">
        <v>40599</v>
      </c>
      <c r="C518" s="104" t="s">
        <v>723</v>
      </c>
      <c r="D518" s="135"/>
      <c r="E518" s="105">
        <v>36</v>
      </c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105">
        <v>36</v>
      </c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4"/>
      <c r="BD518" s="74"/>
      <c r="BE518" s="74"/>
      <c r="BF518" s="74"/>
      <c r="BG518" s="73"/>
      <c r="BH518" s="73"/>
      <c r="BI518" s="73"/>
      <c r="BJ518" s="73"/>
      <c r="BK518" s="73"/>
      <c r="BL518" s="73"/>
      <c r="BM518" s="73"/>
      <c r="BN518" s="73"/>
      <c r="BO518" s="73"/>
      <c r="BP518" s="73"/>
      <c r="BQ518" s="73"/>
      <c r="BR518" s="73"/>
      <c r="BS518" s="73"/>
      <c r="BT518" s="73"/>
      <c r="BU518" s="73"/>
      <c r="BV518" s="73"/>
      <c r="BW518" s="73"/>
      <c r="BX518" s="73"/>
      <c r="BY518" s="73"/>
      <c r="BZ518" s="73"/>
      <c r="CA518" s="105">
        <v>36</v>
      </c>
      <c r="CB518" s="73"/>
      <c r="CC518" s="73"/>
      <c r="CD518" s="75">
        <f t="shared" si="32"/>
        <v>0</v>
      </c>
    </row>
    <row r="519" spans="1:82" ht="15" customHeight="1">
      <c r="A519" s="43" t="s">
        <v>24</v>
      </c>
      <c r="B519" s="103">
        <v>40602</v>
      </c>
      <c r="C519" s="104" t="s">
        <v>38</v>
      </c>
      <c r="D519" s="106" t="s">
        <v>724</v>
      </c>
      <c r="E519" s="105">
        <v>-610.71</v>
      </c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105">
        <v>-610.71</v>
      </c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4"/>
      <c r="BD519" s="74"/>
      <c r="BE519" s="74"/>
      <c r="BF519" s="74"/>
      <c r="BG519" s="73"/>
      <c r="BH519" s="73"/>
      <c r="BI519" s="73"/>
      <c r="BJ519" s="73"/>
      <c r="BK519" s="73"/>
      <c r="BL519" s="73"/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5">
        <f t="shared" si="32"/>
        <v>0</v>
      </c>
    </row>
    <row r="520" spans="1:82" ht="15" customHeight="1">
      <c r="A520" s="43" t="s">
        <v>24</v>
      </c>
      <c r="B520" s="103">
        <v>40602</v>
      </c>
      <c r="C520" s="104" t="s">
        <v>180</v>
      </c>
      <c r="D520" s="135" t="s">
        <v>526</v>
      </c>
      <c r="E520" s="105">
        <v>-1.5</v>
      </c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5"/>
      <c r="AN520" s="75"/>
      <c r="AO520" s="75"/>
      <c r="AP520" s="75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4"/>
      <c r="BD520" s="74"/>
      <c r="BE520" s="74"/>
      <c r="BF520" s="74"/>
      <c r="BG520" s="73"/>
      <c r="BH520" s="73"/>
      <c r="BI520" s="73"/>
      <c r="BJ520" s="73"/>
      <c r="BK520" s="73"/>
      <c r="BL520" s="73"/>
      <c r="BM520" s="105">
        <v>-1.5</v>
      </c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5">
        <f t="shared" si="32"/>
        <v>0</v>
      </c>
    </row>
    <row r="521" spans="1:82" ht="15" customHeight="1">
      <c r="A521" s="43" t="s">
        <v>24</v>
      </c>
      <c r="B521" s="103">
        <v>40602</v>
      </c>
      <c r="C521" s="140" t="s">
        <v>539</v>
      </c>
      <c r="D521" s="135" t="s">
        <v>526</v>
      </c>
      <c r="E521" s="105">
        <v>1.5</v>
      </c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4"/>
      <c r="BD521" s="74"/>
      <c r="BE521" s="74"/>
      <c r="BF521" s="74"/>
      <c r="BG521" s="73"/>
      <c r="BH521" s="73"/>
      <c r="BI521" s="73"/>
      <c r="BJ521" s="73"/>
      <c r="BK521" s="73"/>
      <c r="BL521" s="73"/>
      <c r="BM521" s="105">
        <v>1.5</v>
      </c>
      <c r="BN521" s="73"/>
      <c r="BO521" s="73"/>
      <c r="BP521" s="73"/>
      <c r="BQ521" s="73"/>
      <c r="BR521" s="73"/>
      <c r="BS521" s="73"/>
      <c r="BT521" s="73"/>
      <c r="BU521" s="73"/>
      <c r="BV521" s="73"/>
      <c r="BW521" s="73"/>
      <c r="BX521" s="73"/>
      <c r="BY521" s="73"/>
      <c r="BZ521" s="73"/>
      <c r="CA521" s="73"/>
      <c r="CB521" s="73"/>
      <c r="CC521" s="73"/>
      <c r="CD521" s="75">
        <f t="shared" si="32"/>
        <v>0</v>
      </c>
    </row>
    <row r="522" spans="1:82" ht="15" customHeight="1">
      <c r="A522" s="43" t="s">
        <v>24</v>
      </c>
      <c r="B522" s="103">
        <v>40602</v>
      </c>
      <c r="C522" s="104" t="s">
        <v>39</v>
      </c>
      <c r="D522" s="106" t="s">
        <v>724</v>
      </c>
      <c r="E522" s="105">
        <v>-923.78</v>
      </c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105">
        <v>-461.89</v>
      </c>
      <c r="AN522" s="73"/>
      <c r="AO522" s="105">
        <v>-461.89</v>
      </c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4"/>
      <c r="BD522" s="74"/>
      <c r="BE522" s="74"/>
      <c r="BF522" s="74"/>
      <c r="BG522" s="73"/>
      <c r="BH522" s="73"/>
      <c r="BI522" s="73"/>
      <c r="BJ522" s="73"/>
      <c r="BK522" s="73"/>
      <c r="BL522" s="73"/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5">
        <f t="shared" si="32"/>
        <v>0</v>
      </c>
    </row>
    <row r="523" spans="1:82" ht="15" customHeight="1">
      <c r="A523" s="43" t="s">
        <v>24</v>
      </c>
      <c r="B523" s="103">
        <v>40602</v>
      </c>
      <c r="C523" s="104" t="s">
        <v>180</v>
      </c>
      <c r="D523" s="135" t="s">
        <v>526</v>
      </c>
      <c r="E523" s="105">
        <v>-1.5</v>
      </c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4"/>
      <c r="BD523" s="74"/>
      <c r="BE523" s="74"/>
      <c r="BF523" s="74"/>
      <c r="BG523" s="73"/>
      <c r="BH523" s="73"/>
      <c r="BI523" s="73"/>
      <c r="BJ523" s="73"/>
      <c r="BK523" s="73"/>
      <c r="BL523" s="73"/>
      <c r="BM523" s="105">
        <v>-1.5</v>
      </c>
      <c r="BN523" s="73"/>
      <c r="BO523" s="73"/>
      <c r="BP523" s="73"/>
      <c r="BQ523" s="73"/>
      <c r="BR523" s="73"/>
      <c r="BS523" s="73"/>
      <c r="BT523" s="73"/>
      <c r="BU523" s="73"/>
      <c r="BV523" s="73"/>
      <c r="BW523" s="73"/>
      <c r="BX523" s="73"/>
      <c r="BY523" s="73"/>
      <c r="BZ523" s="73"/>
      <c r="CA523" s="73"/>
      <c r="CB523" s="73"/>
      <c r="CC523" s="73"/>
      <c r="CD523" s="75">
        <f t="shared" si="32"/>
        <v>0</v>
      </c>
    </row>
    <row r="524" spans="1:82" ht="15" customHeight="1">
      <c r="A524" s="43" t="s">
        <v>24</v>
      </c>
      <c r="B524" s="103">
        <v>40602</v>
      </c>
      <c r="C524" s="140" t="s">
        <v>540</v>
      </c>
      <c r="D524" s="135" t="s">
        <v>526</v>
      </c>
      <c r="E524" s="105">
        <v>1.5</v>
      </c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4"/>
      <c r="BD524" s="74"/>
      <c r="BE524" s="74"/>
      <c r="BF524" s="74"/>
      <c r="BG524" s="73"/>
      <c r="BH524" s="73"/>
      <c r="BI524" s="73"/>
      <c r="BJ524" s="73"/>
      <c r="BK524" s="73"/>
      <c r="BL524" s="73"/>
      <c r="BM524" s="105">
        <v>1.5</v>
      </c>
      <c r="BN524" s="73"/>
      <c r="BO524" s="73"/>
      <c r="BP524" s="73"/>
      <c r="BQ524" s="73"/>
      <c r="BR524" s="73"/>
      <c r="BS524" s="73"/>
      <c r="BT524" s="73"/>
      <c r="BU524" s="73"/>
      <c r="BV524" s="73"/>
      <c r="BW524" s="73"/>
      <c r="BX524" s="73"/>
      <c r="BY524" s="73"/>
      <c r="BZ524" s="73"/>
      <c r="CA524" s="73"/>
      <c r="CB524" s="73"/>
      <c r="CC524" s="73"/>
      <c r="CD524" s="75">
        <f t="shared" si="32"/>
        <v>0</v>
      </c>
    </row>
    <row r="525" spans="1:82" ht="15" customHeight="1">
      <c r="A525" s="43" t="s">
        <v>24</v>
      </c>
      <c r="B525" s="103">
        <v>40602</v>
      </c>
      <c r="C525" s="104" t="s">
        <v>198</v>
      </c>
      <c r="D525" s="106" t="s">
        <v>724</v>
      </c>
      <c r="E525" s="105">
        <v>-80</v>
      </c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105">
        <v>-80</v>
      </c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4"/>
      <c r="BD525" s="74"/>
      <c r="BE525" s="74"/>
      <c r="BF525" s="74"/>
      <c r="BG525" s="73"/>
      <c r="BH525" s="73"/>
      <c r="BI525" s="73"/>
      <c r="BJ525" s="73"/>
      <c r="BK525" s="73"/>
      <c r="BL525" s="73"/>
      <c r="BM525" s="73"/>
      <c r="BN525" s="73"/>
      <c r="BO525" s="73"/>
      <c r="BP525" s="73"/>
      <c r="BQ525" s="73"/>
      <c r="BR525" s="73"/>
      <c r="BS525" s="73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5">
        <f t="shared" si="32"/>
        <v>0</v>
      </c>
    </row>
    <row r="526" spans="1:82" ht="15" customHeight="1">
      <c r="A526" s="43" t="s">
        <v>24</v>
      </c>
      <c r="B526" s="103">
        <v>40602</v>
      </c>
      <c r="C526" s="104" t="s">
        <v>180</v>
      </c>
      <c r="D526" s="135" t="s">
        <v>526</v>
      </c>
      <c r="E526" s="105">
        <v>-1</v>
      </c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5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4"/>
      <c r="BD526" s="74"/>
      <c r="BE526" s="74"/>
      <c r="BF526" s="74"/>
      <c r="BG526" s="73"/>
      <c r="BH526" s="73"/>
      <c r="BI526" s="73"/>
      <c r="BJ526" s="73"/>
      <c r="BK526" s="73"/>
      <c r="BL526" s="73"/>
      <c r="BM526" s="105">
        <v>-1</v>
      </c>
      <c r="BN526" s="73"/>
      <c r="BO526" s="73"/>
      <c r="BP526" s="73"/>
      <c r="BQ526" s="73"/>
      <c r="BR526" s="73"/>
      <c r="BS526" s="73"/>
      <c r="BT526" s="73"/>
      <c r="BU526" s="73"/>
      <c r="BV526" s="73"/>
      <c r="BW526" s="73"/>
      <c r="BX526" s="73"/>
      <c r="BY526" s="73"/>
      <c r="BZ526" s="73"/>
      <c r="CA526" s="73"/>
      <c r="CB526" s="73"/>
      <c r="CC526" s="73"/>
      <c r="CD526" s="75">
        <f t="shared" si="32"/>
        <v>0</v>
      </c>
    </row>
    <row r="527" spans="1:82" ht="15" customHeight="1">
      <c r="A527" s="43" t="s">
        <v>24</v>
      </c>
      <c r="B527" s="103">
        <v>40602</v>
      </c>
      <c r="C527" s="140" t="s">
        <v>604</v>
      </c>
      <c r="D527" s="135" t="s">
        <v>526</v>
      </c>
      <c r="E527" s="105">
        <v>1</v>
      </c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4"/>
      <c r="BD527" s="74"/>
      <c r="BE527" s="74"/>
      <c r="BF527" s="74"/>
      <c r="BG527" s="73"/>
      <c r="BH527" s="73"/>
      <c r="BI527" s="73"/>
      <c r="BJ527" s="73"/>
      <c r="BK527" s="73"/>
      <c r="BL527" s="73"/>
      <c r="BM527" s="105">
        <v>1</v>
      </c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5">
        <f t="shared" si="32"/>
        <v>0</v>
      </c>
    </row>
    <row r="528" spans="1:82" ht="15" customHeight="1">
      <c r="A528" s="43" t="s">
        <v>24</v>
      </c>
      <c r="B528" s="103">
        <v>40602</v>
      </c>
      <c r="C528" s="104" t="s">
        <v>199</v>
      </c>
      <c r="D528" s="106" t="s">
        <v>724</v>
      </c>
      <c r="E528" s="105">
        <v>-100</v>
      </c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105">
        <v>-100</v>
      </c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4"/>
      <c r="BD528" s="74"/>
      <c r="BE528" s="74"/>
      <c r="BF528" s="74"/>
      <c r="BG528" s="73"/>
      <c r="BH528" s="73"/>
      <c r="BI528" s="73"/>
      <c r="BJ528" s="73"/>
      <c r="BK528" s="73"/>
      <c r="BL528" s="73"/>
      <c r="BM528" s="73"/>
      <c r="BN528" s="73"/>
      <c r="BO528" s="73"/>
      <c r="BP528" s="73"/>
      <c r="BQ528" s="73"/>
      <c r="BR528" s="73"/>
      <c r="BS528" s="73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5">
        <f t="shared" si="32"/>
        <v>0</v>
      </c>
    </row>
    <row r="529" spans="1:82" ht="15" customHeight="1">
      <c r="A529" s="43" t="s">
        <v>24</v>
      </c>
      <c r="B529" s="103">
        <v>40602</v>
      </c>
      <c r="C529" s="104" t="s">
        <v>42</v>
      </c>
      <c r="D529" s="106" t="s">
        <v>724</v>
      </c>
      <c r="E529" s="105">
        <v>-80</v>
      </c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105">
        <v>-80</v>
      </c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4"/>
      <c r="BD529" s="74"/>
      <c r="BE529" s="74"/>
      <c r="BF529" s="74"/>
      <c r="BG529" s="73"/>
      <c r="BH529" s="73"/>
      <c r="BI529" s="73"/>
      <c r="BJ529" s="73"/>
      <c r="BK529" s="73"/>
      <c r="BL529" s="73"/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5">
        <f t="shared" si="32"/>
        <v>0</v>
      </c>
    </row>
    <row r="530" spans="1:82" ht="15" customHeight="1">
      <c r="A530" s="43" t="s">
        <v>24</v>
      </c>
      <c r="B530" s="103">
        <v>40602</v>
      </c>
      <c r="C530" s="104" t="s">
        <v>180</v>
      </c>
      <c r="D530" s="135" t="s">
        <v>526</v>
      </c>
      <c r="E530" s="105">
        <v>-1</v>
      </c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5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4"/>
      <c r="BD530" s="74"/>
      <c r="BE530" s="74"/>
      <c r="BF530" s="74"/>
      <c r="BG530" s="73"/>
      <c r="BH530" s="73"/>
      <c r="BI530" s="73"/>
      <c r="BJ530" s="73"/>
      <c r="BK530" s="73"/>
      <c r="BL530" s="73"/>
      <c r="BM530" s="105">
        <v>-1</v>
      </c>
      <c r="BN530" s="73"/>
      <c r="BO530" s="73"/>
      <c r="BP530" s="73"/>
      <c r="BQ530" s="73"/>
      <c r="BR530" s="73"/>
      <c r="BS530" s="73"/>
      <c r="BT530" s="73"/>
      <c r="BU530" s="73"/>
      <c r="BV530" s="73"/>
      <c r="BW530" s="73"/>
      <c r="BX530" s="73"/>
      <c r="BY530" s="73"/>
      <c r="BZ530" s="73"/>
      <c r="CA530" s="73"/>
      <c r="CB530" s="73"/>
      <c r="CC530" s="73"/>
      <c r="CD530" s="75">
        <f t="shared" si="32"/>
        <v>0</v>
      </c>
    </row>
    <row r="531" spans="1:82" ht="15" customHeight="1">
      <c r="A531" s="43" t="s">
        <v>24</v>
      </c>
      <c r="B531" s="103">
        <v>40602</v>
      </c>
      <c r="C531" s="140" t="s">
        <v>605</v>
      </c>
      <c r="D531" s="135" t="s">
        <v>526</v>
      </c>
      <c r="E531" s="105">
        <v>1</v>
      </c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4"/>
      <c r="BD531" s="74"/>
      <c r="BE531" s="74"/>
      <c r="BF531" s="74"/>
      <c r="BG531" s="73"/>
      <c r="BH531" s="73"/>
      <c r="BI531" s="73"/>
      <c r="BJ531" s="73"/>
      <c r="BK531" s="73"/>
      <c r="BL531" s="73"/>
      <c r="BM531" s="105">
        <v>1</v>
      </c>
      <c r="BN531" s="73"/>
      <c r="BO531" s="73"/>
      <c r="BP531" s="73"/>
      <c r="BQ531" s="73"/>
      <c r="BR531" s="73"/>
      <c r="BS531" s="73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5">
        <f t="shared" si="32"/>
        <v>0</v>
      </c>
    </row>
    <row r="532" spans="1:82" ht="15" customHeight="1">
      <c r="A532" s="43" t="s">
        <v>24</v>
      </c>
      <c r="B532" s="103">
        <v>40602</v>
      </c>
      <c r="C532" s="104" t="s">
        <v>40</v>
      </c>
      <c r="D532" s="106" t="s">
        <v>724</v>
      </c>
      <c r="E532" s="105">
        <v>-80</v>
      </c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105">
        <v>-80</v>
      </c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4"/>
      <c r="BD532" s="74"/>
      <c r="BE532" s="74"/>
      <c r="BF532" s="74"/>
      <c r="BG532" s="73"/>
      <c r="BH532" s="73"/>
      <c r="BI532" s="73"/>
      <c r="BJ532" s="73"/>
      <c r="BK532" s="73"/>
      <c r="BL532" s="73"/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5">
        <f t="shared" si="32"/>
        <v>0</v>
      </c>
    </row>
    <row r="533" spans="1:82" ht="15" customHeight="1">
      <c r="A533" s="43" t="s">
        <v>24</v>
      </c>
      <c r="B533" s="103">
        <v>40602</v>
      </c>
      <c r="C533" s="104" t="s">
        <v>180</v>
      </c>
      <c r="D533" s="135" t="s">
        <v>526</v>
      </c>
      <c r="E533" s="105">
        <v>-1</v>
      </c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4"/>
      <c r="BD533" s="74"/>
      <c r="BE533" s="74"/>
      <c r="BF533" s="74"/>
      <c r="BG533" s="73"/>
      <c r="BH533" s="73"/>
      <c r="BI533" s="73"/>
      <c r="BJ533" s="73"/>
      <c r="BK533" s="73"/>
      <c r="BL533" s="73"/>
      <c r="BM533" s="105">
        <v>-1</v>
      </c>
      <c r="BN533" s="73"/>
      <c r="BO533" s="73"/>
      <c r="BP533" s="73"/>
      <c r="BQ533" s="73"/>
      <c r="BR533" s="73"/>
      <c r="BS533" s="73"/>
      <c r="BT533" s="73"/>
      <c r="BU533" s="73"/>
      <c r="BV533" s="73"/>
      <c r="BW533" s="73"/>
      <c r="BX533" s="73"/>
      <c r="BY533" s="73"/>
      <c r="BZ533" s="73"/>
      <c r="CA533" s="73"/>
      <c r="CB533" s="73"/>
      <c r="CC533" s="73"/>
      <c r="CD533" s="75">
        <f t="shared" si="32"/>
        <v>0</v>
      </c>
    </row>
    <row r="534" spans="1:82" ht="15" customHeight="1">
      <c r="A534" s="43" t="s">
        <v>24</v>
      </c>
      <c r="B534" s="103">
        <v>40602</v>
      </c>
      <c r="C534" s="140" t="s">
        <v>607</v>
      </c>
      <c r="D534" s="135" t="s">
        <v>526</v>
      </c>
      <c r="E534" s="105">
        <v>1</v>
      </c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4"/>
      <c r="BD534" s="74"/>
      <c r="BE534" s="74"/>
      <c r="BF534" s="74"/>
      <c r="BG534" s="73"/>
      <c r="BH534" s="73"/>
      <c r="BI534" s="73"/>
      <c r="BJ534" s="73"/>
      <c r="BK534" s="73"/>
      <c r="BL534" s="73"/>
      <c r="BM534" s="105">
        <v>1</v>
      </c>
      <c r="BN534" s="73"/>
      <c r="BO534" s="73"/>
      <c r="BP534" s="73"/>
      <c r="BQ534" s="73"/>
      <c r="BR534" s="73"/>
      <c r="BS534" s="73"/>
      <c r="BT534" s="73"/>
      <c r="BU534" s="73"/>
      <c r="BV534" s="73"/>
      <c r="BW534" s="73"/>
      <c r="BX534" s="73"/>
      <c r="BY534" s="73"/>
      <c r="BZ534" s="73"/>
      <c r="CA534" s="73"/>
      <c r="CB534" s="73"/>
      <c r="CC534" s="73"/>
      <c r="CD534" s="75">
        <f t="shared" si="32"/>
        <v>0</v>
      </c>
    </row>
    <row r="535" spans="1:82" ht="15" customHeight="1">
      <c r="A535" s="43" t="s">
        <v>24</v>
      </c>
      <c r="B535" s="103">
        <v>40602</v>
      </c>
      <c r="C535" s="104" t="s">
        <v>41</v>
      </c>
      <c r="D535" s="106" t="s">
        <v>724</v>
      </c>
      <c r="E535" s="105">
        <v>-149.66999999999999</v>
      </c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105">
        <v>-149.66999999999999</v>
      </c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4"/>
      <c r="BD535" s="74"/>
      <c r="BE535" s="74"/>
      <c r="BF535" s="74"/>
      <c r="BG535" s="73"/>
      <c r="BH535" s="73"/>
      <c r="BI535" s="73"/>
      <c r="BJ535" s="73"/>
      <c r="BK535" s="73"/>
      <c r="BL535" s="73"/>
      <c r="BM535" s="73"/>
      <c r="BN535" s="73"/>
      <c r="BO535" s="73"/>
      <c r="BP535" s="73"/>
      <c r="BQ535" s="73"/>
      <c r="BR535" s="73"/>
      <c r="BS535" s="73"/>
      <c r="BT535" s="73"/>
      <c r="BU535" s="73"/>
      <c r="BV535" s="73"/>
      <c r="BW535" s="73"/>
      <c r="BX535" s="73"/>
      <c r="BY535" s="73"/>
      <c r="BZ535" s="73"/>
      <c r="CA535" s="73"/>
      <c r="CB535" s="73"/>
      <c r="CC535" s="73"/>
      <c r="CD535" s="75">
        <f t="shared" si="32"/>
        <v>0</v>
      </c>
    </row>
    <row r="536" spans="1:82" ht="15" customHeight="1">
      <c r="A536" s="43" t="s">
        <v>24</v>
      </c>
      <c r="B536" s="103">
        <v>40602</v>
      </c>
      <c r="C536" s="104" t="s">
        <v>180</v>
      </c>
      <c r="D536" s="135" t="s">
        <v>526</v>
      </c>
      <c r="E536" s="105">
        <v>-1</v>
      </c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4"/>
      <c r="BD536" s="74"/>
      <c r="BE536" s="74"/>
      <c r="BF536" s="74"/>
      <c r="BG536" s="73"/>
      <c r="BH536" s="73"/>
      <c r="BI536" s="73"/>
      <c r="BJ536" s="73"/>
      <c r="BK536" s="73"/>
      <c r="BL536" s="73"/>
      <c r="BM536" s="105">
        <v>-1</v>
      </c>
      <c r="BN536" s="73"/>
      <c r="BO536" s="73"/>
      <c r="BP536" s="73"/>
      <c r="BQ536" s="73"/>
      <c r="BR536" s="73"/>
      <c r="BS536" s="73"/>
      <c r="BT536" s="73"/>
      <c r="BU536" s="73"/>
      <c r="BV536" s="73"/>
      <c r="BW536" s="73"/>
      <c r="BX536" s="73"/>
      <c r="BY536" s="73"/>
      <c r="BZ536" s="73"/>
      <c r="CA536" s="73"/>
      <c r="CB536" s="73"/>
      <c r="CC536" s="73"/>
      <c r="CD536" s="75">
        <f t="shared" si="32"/>
        <v>0</v>
      </c>
    </row>
    <row r="537" spans="1:82" ht="15" customHeight="1">
      <c r="A537" s="43" t="s">
        <v>24</v>
      </c>
      <c r="B537" s="103">
        <v>40602</v>
      </c>
      <c r="C537" s="140" t="s">
        <v>541</v>
      </c>
      <c r="D537" s="135" t="s">
        <v>526</v>
      </c>
      <c r="E537" s="105">
        <v>1</v>
      </c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4"/>
      <c r="BD537" s="74"/>
      <c r="BE537" s="74"/>
      <c r="BF537" s="74"/>
      <c r="BG537" s="73"/>
      <c r="BH537" s="73"/>
      <c r="BI537" s="73"/>
      <c r="BJ537" s="73"/>
      <c r="BK537" s="73"/>
      <c r="BL537" s="73"/>
      <c r="BM537" s="105">
        <v>1</v>
      </c>
      <c r="BN537" s="73"/>
      <c r="BO537" s="73"/>
      <c r="BP537" s="73"/>
      <c r="BQ537" s="73"/>
      <c r="BR537" s="73"/>
      <c r="BS537" s="73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5">
        <f t="shared" si="32"/>
        <v>0</v>
      </c>
    </row>
    <row r="538" spans="1:82" ht="15" customHeight="1">
      <c r="A538" s="43" t="s">
        <v>24</v>
      </c>
      <c r="B538" s="103">
        <v>40602</v>
      </c>
      <c r="C538" s="104" t="s">
        <v>210</v>
      </c>
      <c r="D538" s="106" t="s">
        <v>724</v>
      </c>
      <c r="E538" s="105">
        <v>-240</v>
      </c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105">
        <v>-240</v>
      </c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4"/>
      <c r="BD538" s="74"/>
      <c r="BE538" s="74"/>
      <c r="BF538" s="74"/>
      <c r="BG538" s="73"/>
      <c r="BH538" s="73"/>
      <c r="BI538" s="73"/>
      <c r="BJ538" s="73"/>
      <c r="BK538" s="73"/>
      <c r="BL538" s="77"/>
      <c r="BM538" s="75"/>
      <c r="BN538" s="73"/>
      <c r="BO538" s="73"/>
      <c r="BP538" s="73"/>
      <c r="BQ538" s="73"/>
      <c r="BR538" s="73"/>
      <c r="BS538" s="73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5">
        <f t="shared" si="32"/>
        <v>0</v>
      </c>
    </row>
    <row r="539" spans="1:82" ht="15" customHeight="1">
      <c r="A539" s="43" t="s">
        <v>24</v>
      </c>
      <c r="B539" s="103">
        <v>40602</v>
      </c>
      <c r="C539" s="104" t="s">
        <v>180</v>
      </c>
      <c r="D539" s="135" t="s">
        <v>526</v>
      </c>
      <c r="E539" s="105">
        <v>-1</v>
      </c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4"/>
      <c r="BD539" s="74"/>
      <c r="BE539" s="74"/>
      <c r="BF539" s="74"/>
      <c r="BG539" s="73"/>
      <c r="BH539" s="73"/>
      <c r="BI539" s="73"/>
      <c r="BJ539" s="73"/>
      <c r="BK539" s="73"/>
      <c r="BL539" s="73"/>
      <c r="BM539" s="105">
        <v>-1</v>
      </c>
      <c r="BN539" s="73"/>
      <c r="BO539" s="73"/>
      <c r="BP539" s="73"/>
      <c r="BQ539" s="73"/>
      <c r="BR539" s="73"/>
      <c r="BS539" s="73"/>
      <c r="BT539" s="73"/>
      <c r="BU539" s="73"/>
      <c r="BV539" s="73"/>
      <c r="BW539" s="73"/>
      <c r="BX539" s="73"/>
      <c r="BY539" s="73"/>
      <c r="BZ539" s="73"/>
      <c r="CA539" s="73"/>
      <c r="CB539" s="73"/>
      <c r="CC539" s="73"/>
      <c r="CD539" s="75">
        <f t="shared" si="32"/>
        <v>0</v>
      </c>
    </row>
    <row r="540" spans="1:82" ht="15" customHeight="1">
      <c r="A540" s="43" t="s">
        <v>24</v>
      </c>
      <c r="B540" s="103">
        <v>40602</v>
      </c>
      <c r="C540" s="140" t="s">
        <v>662</v>
      </c>
      <c r="D540" s="135" t="s">
        <v>526</v>
      </c>
      <c r="E540" s="105">
        <v>1</v>
      </c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4"/>
      <c r="BD540" s="74"/>
      <c r="BE540" s="74"/>
      <c r="BF540" s="74"/>
      <c r="BG540" s="73"/>
      <c r="BH540" s="73"/>
      <c r="BI540" s="73"/>
      <c r="BJ540" s="73"/>
      <c r="BK540" s="73"/>
      <c r="BL540" s="73"/>
      <c r="BM540" s="105">
        <v>1</v>
      </c>
      <c r="BN540" s="73"/>
      <c r="BO540" s="73"/>
      <c r="BP540" s="73"/>
      <c r="BQ540" s="73"/>
      <c r="BR540" s="73"/>
      <c r="BS540" s="73"/>
      <c r="BT540" s="73"/>
      <c r="BU540" s="73"/>
      <c r="BV540" s="73"/>
      <c r="BW540" s="73"/>
      <c r="BX540" s="73"/>
      <c r="BY540" s="73"/>
      <c r="BZ540" s="73"/>
      <c r="CA540" s="73"/>
      <c r="CB540" s="73"/>
      <c r="CC540" s="73"/>
      <c r="CD540" s="75">
        <f t="shared" ref="CD540:CD552" si="33">E540-SUM(F540:BX540)</f>
        <v>0</v>
      </c>
    </row>
    <row r="541" spans="1:82" ht="15" customHeight="1">
      <c r="A541" s="43" t="s">
        <v>24</v>
      </c>
      <c r="B541" s="103">
        <v>40602</v>
      </c>
      <c r="C541" s="104" t="s">
        <v>725</v>
      </c>
      <c r="D541" s="135"/>
      <c r="E541" s="105">
        <v>90.5</v>
      </c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105">
        <v>90.5</v>
      </c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4"/>
      <c r="BD541" s="74"/>
      <c r="BE541" s="74"/>
      <c r="BF541" s="74"/>
      <c r="BG541" s="73"/>
      <c r="BH541" s="73"/>
      <c r="BI541" s="73"/>
      <c r="BJ541" s="73"/>
      <c r="BK541" s="73"/>
      <c r="BL541" s="73"/>
      <c r="BM541" s="73"/>
      <c r="BN541" s="73"/>
      <c r="BO541" s="73"/>
      <c r="BP541" s="73"/>
      <c r="BQ541" s="73"/>
      <c r="BR541" s="73"/>
      <c r="BS541" s="73"/>
      <c r="BT541" s="73"/>
      <c r="BU541" s="73"/>
      <c r="BV541" s="73"/>
      <c r="BW541" s="73"/>
      <c r="BX541" s="73"/>
      <c r="BY541" s="73"/>
      <c r="BZ541" s="73"/>
      <c r="CA541" s="73"/>
      <c r="CB541" s="73"/>
      <c r="CC541" s="73"/>
      <c r="CD541" s="75">
        <f t="shared" si="33"/>
        <v>0</v>
      </c>
    </row>
    <row r="542" spans="1:82" ht="15" customHeight="1">
      <c r="A542" s="43" t="s">
        <v>24</v>
      </c>
      <c r="B542" s="103">
        <v>40602</v>
      </c>
      <c r="C542" s="104" t="s">
        <v>197</v>
      </c>
      <c r="D542" s="106" t="s">
        <v>726</v>
      </c>
      <c r="E542" s="105">
        <v>-138.06</v>
      </c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4"/>
      <c r="BD542" s="74"/>
      <c r="BE542" s="74"/>
      <c r="BF542" s="74"/>
      <c r="BG542" s="73"/>
      <c r="BH542" s="73"/>
      <c r="BI542" s="105">
        <v>-138.06</v>
      </c>
      <c r="BJ542" s="73"/>
      <c r="BK542" s="73"/>
      <c r="BL542" s="73"/>
      <c r="BM542" s="73"/>
      <c r="BN542" s="73"/>
      <c r="BO542" s="73"/>
      <c r="BP542" s="73"/>
      <c r="BQ542" s="73"/>
      <c r="BR542" s="73"/>
      <c r="BS542" s="73"/>
      <c r="BT542" s="73"/>
      <c r="BU542" s="73"/>
      <c r="BV542" s="73"/>
      <c r="BW542" s="73"/>
      <c r="BX542" s="73"/>
      <c r="BY542" s="73"/>
      <c r="BZ542" s="73"/>
      <c r="CA542" s="73"/>
      <c r="CB542" s="73"/>
      <c r="CC542" s="73"/>
      <c r="CD542" s="75">
        <f t="shared" si="33"/>
        <v>0</v>
      </c>
    </row>
    <row r="543" spans="1:82" ht="15" customHeight="1">
      <c r="A543" s="128" t="s">
        <v>314</v>
      </c>
      <c r="B543" s="103">
        <v>40602</v>
      </c>
      <c r="C543" s="104" t="s">
        <v>727</v>
      </c>
      <c r="D543" s="135"/>
      <c r="E543" s="105">
        <v>20</v>
      </c>
      <c r="F543" s="73"/>
      <c r="G543" s="73"/>
      <c r="H543" s="73"/>
      <c r="I543" s="73"/>
      <c r="J543" s="73"/>
      <c r="K543" s="73"/>
      <c r="L543" s="73"/>
      <c r="M543" s="73"/>
      <c r="N543" s="73"/>
      <c r="O543" s="105">
        <v>20</v>
      </c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/>
      <c r="BC543" s="74"/>
      <c r="BD543" s="74"/>
      <c r="BE543" s="74"/>
      <c r="BF543" s="74"/>
      <c r="BG543" s="73"/>
      <c r="BH543" s="73"/>
      <c r="BI543" s="73"/>
      <c r="BJ543" s="73"/>
      <c r="BK543" s="73"/>
      <c r="BL543" s="73"/>
      <c r="BM543" s="73"/>
      <c r="BN543" s="73"/>
      <c r="BO543" s="73"/>
      <c r="BP543" s="73"/>
      <c r="BQ543" s="73"/>
      <c r="BR543" s="73"/>
      <c r="BS543" s="73"/>
      <c r="BT543" s="73"/>
      <c r="BU543" s="73"/>
      <c r="BV543" s="73"/>
      <c r="BW543" s="73"/>
      <c r="BX543" s="73"/>
      <c r="BY543" s="73"/>
      <c r="BZ543" s="73"/>
      <c r="CA543" s="73"/>
      <c r="CB543" s="73"/>
      <c r="CC543" s="105">
        <v>20</v>
      </c>
      <c r="CD543" s="75">
        <f t="shared" si="33"/>
        <v>0</v>
      </c>
    </row>
    <row r="544" spans="1:82" ht="15" customHeight="1">
      <c r="A544" s="128" t="s">
        <v>314</v>
      </c>
      <c r="B544" s="103">
        <v>40602</v>
      </c>
      <c r="C544" s="104" t="s">
        <v>728</v>
      </c>
      <c r="D544" s="135"/>
      <c r="E544" s="105">
        <v>20</v>
      </c>
      <c r="F544" s="73"/>
      <c r="G544" s="73"/>
      <c r="H544" s="73"/>
      <c r="I544" s="73"/>
      <c r="J544" s="73"/>
      <c r="K544" s="73"/>
      <c r="L544" s="73"/>
      <c r="M544" s="73"/>
      <c r="N544" s="73"/>
      <c r="O544" s="105">
        <v>20</v>
      </c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4"/>
      <c r="BD544" s="74"/>
      <c r="BE544" s="74"/>
      <c r="BF544" s="74"/>
      <c r="BG544" s="73"/>
      <c r="BH544" s="73"/>
      <c r="BI544" s="73"/>
      <c r="BJ544" s="73"/>
      <c r="BK544" s="73"/>
      <c r="BL544" s="73"/>
      <c r="BM544" s="73"/>
      <c r="BN544" s="73"/>
      <c r="BO544" s="73"/>
      <c r="BP544" s="73"/>
      <c r="BQ544" s="73"/>
      <c r="BR544" s="73"/>
      <c r="BS544" s="73"/>
      <c r="BT544" s="73"/>
      <c r="BU544" s="73"/>
      <c r="BV544" s="73"/>
      <c r="BW544" s="73"/>
      <c r="BX544" s="73"/>
      <c r="BY544" s="73"/>
      <c r="BZ544" s="73"/>
      <c r="CA544" s="73"/>
      <c r="CB544" s="73"/>
      <c r="CC544" s="105">
        <v>20</v>
      </c>
      <c r="CD544" s="75">
        <f t="shared" si="33"/>
        <v>0</v>
      </c>
    </row>
    <row r="545" spans="1:82" ht="15" customHeight="1">
      <c r="A545" s="128" t="s">
        <v>314</v>
      </c>
      <c r="B545" s="103">
        <v>40602</v>
      </c>
      <c r="C545" s="104" t="s">
        <v>493</v>
      </c>
      <c r="D545" s="135"/>
      <c r="E545" s="105">
        <v>76</v>
      </c>
      <c r="F545" s="73"/>
      <c r="G545" s="73"/>
      <c r="H545" s="73"/>
      <c r="I545" s="73"/>
      <c r="J545" s="73"/>
      <c r="K545" s="73"/>
      <c r="L545" s="73"/>
      <c r="M545" s="73"/>
      <c r="N545" s="73"/>
      <c r="O545" s="105">
        <v>76</v>
      </c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4"/>
      <c r="BD545" s="74"/>
      <c r="BE545" s="74"/>
      <c r="BF545" s="74"/>
      <c r="BG545" s="73"/>
      <c r="BH545" s="73"/>
      <c r="BI545" s="73"/>
      <c r="BJ545" s="73"/>
      <c r="BK545" s="73"/>
      <c r="BL545" s="73"/>
      <c r="BM545" s="73"/>
      <c r="BN545" s="73"/>
      <c r="BO545" s="73"/>
      <c r="BP545" s="73"/>
      <c r="BQ545" s="73"/>
      <c r="BR545" s="73"/>
      <c r="BS545" s="73"/>
      <c r="BT545" s="73"/>
      <c r="BU545" s="73"/>
      <c r="BV545" s="73"/>
      <c r="BW545" s="73"/>
      <c r="BX545" s="73"/>
      <c r="BY545" s="73"/>
      <c r="BZ545" s="73"/>
      <c r="CA545" s="73"/>
      <c r="CB545" s="73"/>
      <c r="CC545" s="105">
        <v>76</v>
      </c>
      <c r="CD545" s="75">
        <f t="shared" si="33"/>
        <v>0</v>
      </c>
    </row>
    <row r="546" spans="1:82" ht="15" customHeight="1">
      <c r="A546" s="128" t="s">
        <v>314</v>
      </c>
      <c r="B546" s="103">
        <v>40602</v>
      </c>
      <c r="C546" s="104" t="s">
        <v>494</v>
      </c>
      <c r="D546" s="135"/>
      <c r="E546" s="105">
        <v>39</v>
      </c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105">
        <v>39</v>
      </c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4"/>
      <c r="BD546" s="74"/>
      <c r="BE546" s="74"/>
      <c r="BF546" s="74"/>
      <c r="BG546" s="73"/>
      <c r="BH546" s="73"/>
      <c r="BI546" s="73"/>
      <c r="BJ546" s="73"/>
      <c r="BK546" s="73"/>
      <c r="BL546" s="73"/>
      <c r="BM546" s="73"/>
      <c r="BN546" s="73"/>
      <c r="BO546" s="73"/>
      <c r="BP546" s="73"/>
      <c r="BQ546" s="73"/>
      <c r="BR546" s="73"/>
      <c r="BS546" s="73"/>
      <c r="BT546" s="73"/>
      <c r="BU546" s="73"/>
      <c r="BV546" s="73"/>
      <c r="BW546" s="73"/>
      <c r="BX546" s="73"/>
      <c r="BY546" s="73"/>
      <c r="BZ546" s="73"/>
      <c r="CA546" s="73"/>
      <c r="CB546" s="73"/>
      <c r="CC546" s="105">
        <v>39</v>
      </c>
      <c r="CD546" s="75">
        <f t="shared" si="33"/>
        <v>0</v>
      </c>
    </row>
    <row r="547" spans="1:82" ht="15" customHeight="1">
      <c r="A547" s="43" t="s">
        <v>24</v>
      </c>
      <c r="B547" s="103">
        <v>40602</v>
      </c>
      <c r="C547" s="104" t="s">
        <v>213</v>
      </c>
      <c r="D547" s="135"/>
      <c r="E547" s="105">
        <v>-422</v>
      </c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/>
      <c r="BC547" s="74"/>
      <c r="BD547" s="74"/>
      <c r="BE547" s="74"/>
      <c r="BF547" s="74"/>
      <c r="BG547" s="73"/>
      <c r="BH547" s="73"/>
      <c r="BI547" s="73"/>
      <c r="BJ547" s="73"/>
      <c r="BK547" s="73"/>
      <c r="BL547" s="73"/>
      <c r="BM547" s="73"/>
      <c r="BN547" s="73"/>
      <c r="BO547" s="73"/>
      <c r="BP547" s="73"/>
      <c r="BQ547" s="73"/>
      <c r="BR547" s="73"/>
      <c r="BS547" s="73"/>
      <c r="BT547" s="73"/>
      <c r="BU547" s="73"/>
      <c r="BV547" s="73"/>
      <c r="BW547" s="73"/>
      <c r="BX547" s="73"/>
      <c r="BY547" s="73"/>
      <c r="BZ547" s="73"/>
      <c r="CA547" s="105">
        <v>-422</v>
      </c>
      <c r="CB547" s="73"/>
      <c r="CC547" s="73"/>
      <c r="CD547" s="75">
        <f t="shared" si="33"/>
        <v>-422</v>
      </c>
    </row>
    <row r="548" spans="1:82" ht="15" customHeight="1">
      <c r="A548" s="48" t="s">
        <v>23</v>
      </c>
      <c r="B548" s="103">
        <v>40602</v>
      </c>
      <c r="C548" s="104" t="s">
        <v>612</v>
      </c>
      <c r="D548" s="135"/>
      <c r="E548" s="105">
        <v>422</v>
      </c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4"/>
      <c r="BD548" s="74"/>
      <c r="BE548" s="74"/>
      <c r="BF548" s="74"/>
      <c r="BG548" s="73"/>
      <c r="BH548" s="73"/>
      <c r="BI548" s="73"/>
      <c r="BJ548" s="73"/>
      <c r="BK548" s="73"/>
      <c r="BL548" s="73"/>
      <c r="BM548" s="73"/>
      <c r="BN548" s="73"/>
      <c r="BO548" s="73"/>
      <c r="BP548" s="73"/>
      <c r="BQ548" s="73"/>
      <c r="BR548" s="73"/>
      <c r="BS548" s="73"/>
      <c r="BT548" s="73"/>
      <c r="BU548" s="73"/>
      <c r="BV548" s="73"/>
      <c r="BW548" s="73"/>
      <c r="BX548" s="73"/>
      <c r="BY548" s="73"/>
      <c r="BZ548" s="73"/>
      <c r="CA548" s="73"/>
      <c r="CB548" s="105">
        <v>422</v>
      </c>
      <c r="CC548" s="73"/>
      <c r="CD548" s="75">
        <f t="shared" si="33"/>
        <v>422</v>
      </c>
    </row>
    <row r="549" spans="1:82" ht="15" customHeight="1">
      <c r="A549" s="48" t="s">
        <v>23</v>
      </c>
      <c r="B549" s="103">
        <v>40602</v>
      </c>
      <c r="C549" s="104" t="s">
        <v>144</v>
      </c>
      <c r="D549" s="154" t="s">
        <v>91</v>
      </c>
      <c r="E549" s="105">
        <v>-100</v>
      </c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105">
        <v>-100</v>
      </c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4"/>
      <c r="BD549" s="74"/>
      <c r="BE549" s="74"/>
      <c r="BF549" s="74"/>
      <c r="BG549" s="73"/>
      <c r="BH549" s="73"/>
      <c r="BI549" s="73"/>
      <c r="BJ549" s="73"/>
      <c r="BK549" s="73"/>
      <c r="BL549" s="73"/>
      <c r="BM549" s="73"/>
      <c r="BN549" s="73"/>
      <c r="BO549" s="73"/>
      <c r="BP549" s="73"/>
      <c r="BQ549" s="73"/>
      <c r="BR549" s="73"/>
      <c r="BS549" s="73"/>
      <c r="BT549" s="73"/>
      <c r="BU549" s="73"/>
      <c r="BV549" s="73"/>
      <c r="BW549" s="73"/>
      <c r="BX549" s="73"/>
      <c r="BY549" s="73"/>
      <c r="BZ549" s="73"/>
      <c r="CA549" s="73"/>
      <c r="CB549" s="105">
        <v>-100</v>
      </c>
      <c r="CC549" s="73"/>
      <c r="CD549" s="75">
        <f t="shared" si="33"/>
        <v>0</v>
      </c>
    </row>
    <row r="550" spans="1:82" ht="15" customHeight="1">
      <c r="A550" s="48" t="s">
        <v>23</v>
      </c>
      <c r="B550" s="103">
        <v>40602</v>
      </c>
      <c r="C550" s="104" t="s">
        <v>451</v>
      </c>
      <c r="D550" s="154" t="s">
        <v>91</v>
      </c>
      <c r="E550" s="105">
        <v>-80</v>
      </c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105">
        <v>-80</v>
      </c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4"/>
      <c r="BD550" s="74"/>
      <c r="BE550" s="74"/>
      <c r="BF550" s="74"/>
      <c r="BG550" s="73"/>
      <c r="BH550" s="73"/>
      <c r="BI550" s="73"/>
      <c r="BJ550" s="73"/>
      <c r="BK550" s="73"/>
      <c r="BL550" s="73"/>
      <c r="BM550" s="73"/>
      <c r="BN550" s="73"/>
      <c r="BO550" s="73"/>
      <c r="BP550" s="73"/>
      <c r="BQ550" s="73"/>
      <c r="BR550" s="73"/>
      <c r="BS550" s="73"/>
      <c r="BT550" s="73"/>
      <c r="BU550" s="73"/>
      <c r="BV550" s="73"/>
      <c r="BW550" s="73"/>
      <c r="BX550" s="73"/>
      <c r="BY550" s="73"/>
      <c r="BZ550" s="73"/>
      <c r="CA550" s="73"/>
      <c r="CB550" s="105">
        <v>-80</v>
      </c>
      <c r="CC550" s="73"/>
      <c r="CD550" s="75">
        <f t="shared" si="33"/>
        <v>0</v>
      </c>
    </row>
    <row r="551" spans="1:82" ht="15" customHeight="1">
      <c r="A551" s="48" t="s">
        <v>23</v>
      </c>
      <c r="B551" s="103">
        <v>40602</v>
      </c>
      <c r="C551" s="104" t="s">
        <v>43</v>
      </c>
      <c r="D551" s="154" t="s">
        <v>91</v>
      </c>
      <c r="E551" s="105">
        <v>-242</v>
      </c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105">
        <v>-80</v>
      </c>
      <c r="AH551" s="73"/>
      <c r="AI551" s="105">
        <v>-162</v>
      </c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4"/>
      <c r="BD551" s="74"/>
      <c r="BE551" s="74"/>
      <c r="BF551" s="74"/>
      <c r="BG551" s="73"/>
      <c r="BH551" s="73"/>
      <c r="BI551" s="73"/>
      <c r="BJ551" s="73"/>
      <c r="BK551" s="73"/>
      <c r="BL551" s="73"/>
      <c r="BM551" s="73"/>
      <c r="BN551" s="73"/>
      <c r="BO551" s="73"/>
      <c r="BP551" s="73"/>
      <c r="BQ551" s="73"/>
      <c r="BR551" s="73"/>
      <c r="BS551" s="73"/>
      <c r="BT551" s="73"/>
      <c r="BU551" s="73"/>
      <c r="BV551" s="73"/>
      <c r="BW551" s="73"/>
      <c r="BX551" s="73"/>
      <c r="BY551" s="73"/>
      <c r="BZ551" s="73"/>
      <c r="CA551" s="73"/>
      <c r="CB551" s="105">
        <v>-242</v>
      </c>
      <c r="CC551" s="73"/>
      <c r="CD551" s="75">
        <f t="shared" si="33"/>
        <v>0</v>
      </c>
    </row>
    <row r="552" spans="1:82" ht="15" customHeight="1" thickBot="1">
      <c r="A552" s="43" t="s">
        <v>24</v>
      </c>
      <c r="B552" s="103">
        <v>40632</v>
      </c>
      <c r="C552" s="104" t="s">
        <v>7</v>
      </c>
      <c r="D552" s="106" t="s">
        <v>729</v>
      </c>
      <c r="E552" s="105">
        <v>-954.13</v>
      </c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105">
        <v>-499.96</v>
      </c>
      <c r="AI552" s="73"/>
      <c r="AJ552" s="73"/>
      <c r="AK552" s="73"/>
      <c r="AL552" s="73"/>
      <c r="AM552" s="73"/>
      <c r="AN552" s="105">
        <v>-258.5</v>
      </c>
      <c r="AO552" s="73"/>
      <c r="AP552" s="105">
        <v>-195.67</v>
      </c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4"/>
      <c r="BD552" s="74"/>
      <c r="BE552" s="74"/>
      <c r="BF552" s="74"/>
      <c r="BG552" s="73"/>
      <c r="BH552" s="73"/>
      <c r="BI552" s="73"/>
      <c r="BJ552" s="73"/>
      <c r="BK552" s="73"/>
      <c r="BL552" s="73"/>
      <c r="BM552" s="73"/>
      <c r="BN552" s="73"/>
      <c r="BO552" s="73"/>
      <c r="BP552" s="73"/>
      <c r="BQ552" s="73"/>
      <c r="BR552" s="73"/>
      <c r="BS552" s="73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5">
        <f t="shared" si="33"/>
        <v>0</v>
      </c>
    </row>
    <row r="553" spans="1:82" ht="15" customHeight="1" thickTop="1" thickBot="1">
      <c r="A553" s="12"/>
      <c r="B553" s="46"/>
      <c r="C553" s="47" t="s">
        <v>152</v>
      </c>
      <c r="D553" s="143"/>
      <c r="E553" s="71"/>
      <c r="F553" s="71">
        <f t="shared" ref="F553:AK553" si="34">SUM(F444:F552)</f>
        <v>0</v>
      </c>
      <c r="G553" s="71">
        <f t="shared" si="34"/>
        <v>0</v>
      </c>
      <c r="H553" s="71">
        <f t="shared" si="34"/>
        <v>0</v>
      </c>
      <c r="I553" s="71">
        <f t="shared" si="34"/>
        <v>0</v>
      </c>
      <c r="J553" s="71">
        <f t="shared" si="34"/>
        <v>0</v>
      </c>
      <c r="K553" s="71">
        <f t="shared" si="34"/>
        <v>0</v>
      </c>
      <c r="L553" s="71">
        <f t="shared" si="34"/>
        <v>2273</v>
      </c>
      <c r="M553" s="71">
        <f t="shared" si="34"/>
        <v>0</v>
      </c>
      <c r="N553" s="71">
        <f t="shared" si="34"/>
        <v>294</v>
      </c>
      <c r="O553" s="71">
        <f t="shared" si="34"/>
        <v>1126</v>
      </c>
      <c r="P553" s="71">
        <f t="shared" si="34"/>
        <v>251.5</v>
      </c>
      <c r="Q553" s="71">
        <f t="shared" si="34"/>
        <v>0</v>
      </c>
      <c r="R553" s="71">
        <f t="shared" si="34"/>
        <v>0</v>
      </c>
      <c r="S553" s="71">
        <f t="shared" si="34"/>
        <v>2546.6999999999998</v>
      </c>
      <c r="T553" s="71">
        <f t="shared" si="34"/>
        <v>0</v>
      </c>
      <c r="U553" s="71">
        <f t="shared" si="34"/>
        <v>0</v>
      </c>
      <c r="V553" s="71">
        <f t="shared" si="34"/>
        <v>0</v>
      </c>
      <c r="W553" s="71">
        <f t="shared" si="34"/>
        <v>12</v>
      </c>
      <c r="X553" s="71">
        <f t="shared" si="34"/>
        <v>0</v>
      </c>
      <c r="Y553" s="71">
        <f t="shared" si="34"/>
        <v>0</v>
      </c>
      <c r="Z553" s="71">
        <f t="shared" si="34"/>
        <v>0</v>
      </c>
      <c r="AA553" s="71">
        <f t="shared" si="34"/>
        <v>0</v>
      </c>
      <c r="AB553" s="71">
        <f t="shared" si="34"/>
        <v>0</v>
      </c>
      <c r="AC553" s="71">
        <f t="shared" si="34"/>
        <v>0</v>
      </c>
      <c r="AD553" s="71">
        <f t="shared" si="34"/>
        <v>0</v>
      </c>
      <c r="AE553" s="71">
        <f t="shared" si="34"/>
        <v>0</v>
      </c>
      <c r="AF553" s="71">
        <f t="shared" si="34"/>
        <v>0</v>
      </c>
      <c r="AG553" s="71">
        <f t="shared" si="34"/>
        <v>-1450.71</v>
      </c>
      <c r="AH553" s="71">
        <f t="shared" si="34"/>
        <v>-499.96</v>
      </c>
      <c r="AI553" s="71">
        <f t="shared" si="34"/>
        <v>-162</v>
      </c>
      <c r="AJ553" s="71">
        <f t="shared" si="34"/>
        <v>0</v>
      </c>
      <c r="AK553" s="71">
        <f t="shared" si="34"/>
        <v>-31.5</v>
      </c>
      <c r="AL553" s="71">
        <f t="shared" ref="AL553:BR553" si="35">SUM(AL444:AL552)</f>
        <v>0</v>
      </c>
      <c r="AM553" s="71">
        <f t="shared" si="35"/>
        <v>-611.55999999999995</v>
      </c>
      <c r="AN553" s="71">
        <f t="shared" si="35"/>
        <v>-258.5</v>
      </c>
      <c r="AO553" s="71">
        <f t="shared" si="35"/>
        <v>-461.89</v>
      </c>
      <c r="AP553" s="71">
        <f t="shared" si="35"/>
        <v>-195.67</v>
      </c>
      <c r="AQ553" s="71">
        <f t="shared" si="35"/>
        <v>0</v>
      </c>
      <c r="AR553" s="71">
        <f t="shared" si="35"/>
        <v>0</v>
      </c>
      <c r="AS553" s="71">
        <f t="shared" si="35"/>
        <v>0</v>
      </c>
      <c r="AT553" s="71">
        <f t="shared" si="35"/>
        <v>0</v>
      </c>
      <c r="AU553" s="71">
        <f t="shared" si="35"/>
        <v>0</v>
      </c>
      <c r="AV553" s="71">
        <f t="shared" si="35"/>
        <v>0</v>
      </c>
      <c r="AW553" s="71">
        <f t="shared" si="35"/>
        <v>0</v>
      </c>
      <c r="AX553" s="71">
        <f t="shared" si="35"/>
        <v>0</v>
      </c>
      <c r="AY553" s="71">
        <f t="shared" si="35"/>
        <v>0</v>
      </c>
      <c r="AZ553" s="71">
        <f t="shared" si="35"/>
        <v>0</v>
      </c>
      <c r="BA553" s="71">
        <f t="shared" si="35"/>
        <v>0</v>
      </c>
      <c r="BB553" s="71">
        <f t="shared" si="35"/>
        <v>0</v>
      </c>
      <c r="BC553" s="71">
        <f t="shared" si="35"/>
        <v>0</v>
      </c>
      <c r="BD553" s="71">
        <f t="shared" si="35"/>
        <v>0</v>
      </c>
      <c r="BE553" s="71">
        <f t="shared" si="35"/>
        <v>0</v>
      </c>
      <c r="BF553" s="71">
        <f t="shared" si="35"/>
        <v>0</v>
      </c>
      <c r="BG553" s="71">
        <f t="shared" si="35"/>
        <v>0</v>
      </c>
      <c r="BH553" s="71">
        <f t="shared" si="35"/>
        <v>0</v>
      </c>
      <c r="BI553" s="71">
        <f t="shared" si="35"/>
        <v>-138.06</v>
      </c>
      <c r="BJ553" s="71">
        <f t="shared" si="35"/>
        <v>0</v>
      </c>
      <c r="BK553" s="71">
        <f t="shared" si="35"/>
        <v>-188.8</v>
      </c>
      <c r="BL553" s="71"/>
      <c r="BM553" s="71">
        <f t="shared" si="35"/>
        <v>0</v>
      </c>
      <c r="BN553" s="71">
        <f t="shared" si="35"/>
        <v>-27</v>
      </c>
      <c r="BO553" s="71">
        <f t="shared" si="35"/>
        <v>-0.67999999999999994</v>
      </c>
      <c r="BP553" s="71">
        <f t="shared" si="35"/>
        <v>-4.9799999999999995</v>
      </c>
      <c r="BQ553" s="71">
        <f t="shared" si="35"/>
        <v>0</v>
      </c>
      <c r="BR553" s="71">
        <f t="shared" si="35"/>
        <v>0</v>
      </c>
      <c r="BS553" s="71">
        <f t="shared" ref="BS553:BX553" si="36">SUM(BS444:BS552)</f>
        <v>-45.16</v>
      </c>
      <c r="BT553" s="71">
        <f t="shared" si="36"/>
        <v>-162.84</v>
      </c>
      <c r="BU553" s="71">
        <f t="shared" si="36"/>
        <v>-4.5</v>
      </c>
      <c r="BV553" s="71">
        <f t="shared" si="36"/>
        <v>0</v>
      </c>
      <c r="BW553" s="71">
        <f t="shared" si="36"/>
        <v>0</v>
      </c>
      <c r="BX553" s="71">
        <f t="shared" si="36"/>
        <v>-25</v>
      </c>
      <c r="BY553" s="72">
        <f>SUM(F553:AC553)</f>
        <v>6503.2</v>
      </c>
      <c r="BZ553" s="72">
        <f>SUM(AG553:BX553)</f>
        <v>-4268.8099999999995</v>
      </c>
      <c r="CA553" s="76">
        <f>SUM(CA444:CA552)</f>
        <v>1244.68</v>
      </c>
      <c r="CB553" s="76">
        <f>SUM(CB444:CB552)</f>
        <v>14.759999999999991</v>
      </c>
      <c r="CC553" s="76">
        <f>SUM(CC444:CC552)</f>
        <v>155</v>
      </c>
      <c r="CD553" s="75"/>
    </row>
    <row r="554" spans="1:82" ht="15" customHeight="1" thickTop="1">
      <c r="A554" s="43" t="s">
        <v>24</v>
      </c>
      <c r="B554" s="103">
        <v>40603</v>
      </c>
      <c r="C554" s="104" t="s">
        <v>730</v>
      </c>
      <c r="D554" s="135"/>
      <c r="E554" s="105">
        <v>36</v>
      </c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105">
        <v>36</v>
      </c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4"/>
      <c r="BD554" s="74"/>
      <c r="BE554" s="74"/>
      <c r="BF554" s="74"/>
      <c r="BG554" s="73"/>
      <c r="BH554" s="73"/>
      <c r="BI554" s="73"/>
      <c r="BJ554" s="73"/>
      <c r="BK554" s="73"/>
      <c r="BL554" s="73"/>
      <c r="BM554" s="73"/>
      <c r="BN554" s="73"/>
      <c r="BO554" s="73"/>
      <c r="BP554" s="73"/>
      <c r="BQ554" s="73"/>
      <c r="BR554" s="73"/>
      <c r="BS554" s="73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5">
        <f t="shared" ref="CD554:CD585" si="37">E554-SUM(F554:BX554)</f>
        <v>0</v>
      </c>
    </row>
    <row r="555" spans="1:82" ht="15" customHeight="1">
      <c r="A555" s="43" t="s">
        <v>24</v>
      </c>
      <c r="B555" s="103">
        <v>40603</v>
      </c>
      <c r="C555" s="104" t="s">
        <v>731</v>
      </c>
      <c r="D555" s="135"/>
      <c r="E555" s="105">
        <v>36</v>
      </c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105">
        <v>36</v>
      </c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4"/>
      <c r="BD555" s="74"/>
      <c r="BE555" s="74"/>
      <c r="BF555" s="74"/>
      <c r="BG555" s="73"/>
      <c r="BH555" s="73"/>
      <c r="BI555" s="73"/>
      <c r="BJ555" s="73"/>
      <c r="BK555" s="73"/>
      <c r="BL555" s="73"/>
      <c r="BM555" s="73"/>
      <c r="BN555" s="73"/>
      <c r="BO555" s="73"/>
      <c r="BP555" s="73"/>
      <c r="BQ555" s="73"/>
      <c r="BR555" s="73"/>
      <c r="BS555" s="73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5">
        <f t="shared" si="37"/>
        <v>0</v>
      </c>
    </row>
    <row r="556" spans="1:82" ht="15" customHeight="1">
      <c r="A556" s="43" t="s">
        <v>24</v>
      </c>
      <c r="B556" s="103">
        <v>40604</v>
      </c>
      <c r="C556" s="104" t="s">
        <v>600</v>
      </c>
      <c r="D556" s="135"/>
      <c r="E556" s="105">
        <v>27.76</v>
      </c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4"/>
      <c r="BD556" s="74"/>
      <c r="BE556" s="74"/>
      <c r="BF556" s="74"/>
      <c r="BG556" s="73"/>
      <c r="BH556" s="73"/>
      <c r="BI556" s="73"/>
      <c r="BJ556" s="73"/>
      <c r="BK556" s="73"/>
      <c r="BL556" s="73"/>
      <c r="BM556" s="73"/>
      <c r="BN556" s="105">
        <v>2</v>
      </c>
      <c r="BO556" s="105">
        <v>0.34</v>
      </c>
      <c r="BP556" s="105">
        <v>0.42</v>
      </c>
      <c r="BQ556" s="73"/>
      <c r="BR556" s="73"/>
      <c r="BS556" s="73"/>
      <c r="BT556" s="73"/>
      <c r="BU556" s="73"/>
      <c r="BV556" s="73"/>
      <c r="BW556" s="73"/>
      <c r="BX556" s="105">
        <v>25</v>
      </c>
      <c r="BY556" s="73"/>
      <c r="BZ556" s="73"/>
      <c r="CA556" s="105">
        <v>27.76</v>
      </c>
      <c r="CB556" s="73"/>
      <c r="CC556" s="73"/>
      <c r="CD556" s="75">
        <f t="shared" si="37"/>
        <v>0</v>
      </c>
    </row>
    <row r="557" spans="1:82" ht="15" customHeight="1">
      <c r="A557" s="128" t="s">
        <v>314</v>
      </c>
      <c r="B557" s="103">
        <v>40604</v>
      </c>
      <c r="C557" s="104" t="s">
        <v>52</v>
      </c>
      <c r="D557" s="135"/>
      <c r="E557" s="105">
        <v>-150</v>
      </c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4"/>
      <c r="BD557" s="74"/>
      <c r="BE557" s="74"/>
      <c r="BF557" s="74"/>
      <c r="BG557" s="73"/>
      <c r="BH557" s="73"/>
      <c r="BI557" s="73"/>
      <c r="BJ557" s="73"/>
      <c r="BK557" s="73"/>
      <c r="BL557" s="73"/>
      <c r="BM557" s="73"/>
      <c r="BN557" s="73"/>
      <c r="BO557" s="73"/>
      <c r="BP557" s="73"/>
      <c r="BQ557" s="73"/>
      <c r="BR557" s="73"/>
      <c r="BS557" s="73"/>
      <c r="BT557" s="73"/>
      <c r="BU557" s="73"/>
      <c r="BV557" s="73"/>
      <c r="BW557" s="73"/>
      <c r="BX557" s="73"/>
      <c r="BY557" s="73"/>
      <c r="BZ557" s="73"/>
      <c r="CA557" s="73"/>
      <c r="CB557" s="73"/>
      <c r="CC557" s="105">
        <v>-150</v>
      </c>
      <c r="CD557" s="75">
        <f t="shared" si="37"/>
        <v>-150</v>
      </c>
    </row>
    <row r="558" spans="1:82" ht="15" customHeight="1">
      <c r="A558" s="128" t="s">
        <v>314</v>
      </c>
      <c r="B558" s="103">
        <v>40604</v>
      </c>
      <c r="C558" s="104" t="s">
        <v>52</v>
      </c>
      <c r="D558" s="135"/>
      <c r="E558" s="105">
        <v>-155</v>
      </c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4"/>
      <c r="BD558" s="74"/>
      <c r="BE558" s="74"/>
      <c r="BF558" s="74"/>
      <c r="BG558" s="73"/>
      <c r="BH558" s="73"/>
      <c r="BI558" s="73"/>
      <c r="BJ558" s="73"/>
      <c r="BK558" s="73"/>
      <c r="BL558" s="73"/>
      <c r="BM558" s="73"/>
      <c r="BN558" s="73"/>
      <c r="BO558" s="73"/>
      <c r="BP558" s="73"/>
      <c r="BQ558" s="73"/>
      <c r="BR558" s="73"/>
      <c r="BS558" s="73"/>
      <c r="BT558" s="73"/>
      <c r="BU558" s="73"/>
      <c r="BV558" s="73"/>
      <c r="BW558" s="73"/>
      <c r="BX558" s="73"/>
      <c r="BY558" s="73"/>
      <c r="BZ558" s="73"/>
      <c r="CA558" s="73"/>
      <c r="CB558" s="73"/>
      <c r="CC558" s="105">
        <v>-155</v>
      </c>
      <c r="CD558" s="75">
        <f t="shared" si="37"/>
        <v>-155</v>
      </c>
    </row>
    <row r="559" spans="1:82" ht="15" customHeight="1">
      <c r="A559" s="43" t="s">
        <v>24</v>
      </c>
      <c r="B559" s="103">
        <v>40606</v>
      </c>
      <c r="C559" s="104" t="s">
        <v>732</v>
      </c>
      <c r="D559" s="135"/>
      <c r="E559" s="105">
        <v>3456.6</v>
      </c>
      <c r="F559" s="73"/>
      <c r="G559" s="73"/>
      <c r="H559" s="73"/>
      <c r="I559" s="73"/>
      <c r="J559" s="73"/>
      <c r="K559" s="73"/>
      <c r="L559" s="105">
        <v>2142</v>
      </c>
      <c r="M559" s="73"/>
      <c r="N559" s="105">
        <v>169.6</v>
      </c>
      <c r="O559" s="105">
        <v>965</v>
      </c>
      <c r="P559" s="105">
        <v>180</v>
      </c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4"/>
      <c r="BD559" s="74"/>
      <c r="BE559" s="74"/>
      <c r="BF559" s="74"/>
      <c r="BG559" s="73"/>
      <c r="BH559" s="73"/>
      <c r="BI559" s="73"/>
      <c r="BJ559" s="73"/>
      <c r="BK559" s="73"/>
      <c r="BL559" s="73"/>
      <c r="BM559" s="73"/>
      <c r="BN559" s="73"/>
      <c r="BO559" s="73"/>
      <c r="BP559" s="73"/>
      <c r="BQ559" s="73"/>
      <c r="BR559" s="73"/>
      <c r="BS559" s="73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5">
        <f t="shared" si="37"/>
        <v>0</v>
      </c>
    </row>
    <row r="560" spans="1:82" ht="15" customHeight="1">
      <c r="A560" s="43" t="s">
        <v>24</v>
      </c>
      <c r="B560" s="103">
        <v>40606</v>
      </c>
      <c r="C560" s="104" t="s">
        <v>183</v>
      </c>
      <c r="D560" s="135" t="s">
        <v>526</v>
      </c>
      <c r="E560" s="105">
        <v>-22.2</v>
      </c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4"/>
      <c r="BD560" s="74"/>
      <c r="BE560" s="74"/>
      <c r="BF560" s="74"/>
      <c r="BG560" s="73"/>
      <c r="BH560" s="73"/>
      <c r="BI560" s="73"/>
      <c r="BJ560" s="73"/>
      <c r="BK560" s="73"/>
      <c r="BL560" s="73"/>
      <c r="BM560" s="73"/>
      <c r="BN560" s="105">
        <v>-22.2</v>
      </c>
      <c r="BO560" s="73"/>
      <c r="BP560" s="73"/>
      <c r="BQ560" s="73"/>
      <c r="BR560" s="73"/>
      <c r="BS560" s="73"/>
      <c r="BT560" s="73"/>
      <c r="BU560" s="73"/>
      <c r="BV560" s="73"/>
      <c r="BW560" s="73"/>
      <c r="BX560" s="73"/>
      <c r="BY560" s="73"/>
      <c r="BZ560" s="73"/>
      <c r="CA560" s="73"/>
      <c r="CB560" s="73"/>
      <c r="CC560" s="73"/>
      <c r="CD560" s="75">
        <f t="shared" si="37"/>
        <v>0</v>
      </c>
    </row>
    <row r="561" spans="1:82" ht="15" customHeight="1">
      <c r="A561" s="43" t="s">
        <v>24</v>
      </c>
      <c r="B561" s="103">
        <v>40606</v>
      </c>
      <c r="C561" s="104" t="s">
        <v>19</v>
      </c>
      <c r="D561" s="135" t="s">
        <v>526</v>
      </c>
      <c r="E561" s="105">
        <v>-4</v>
      </c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4"/>
      <c r="BD561" s="74"/>
      <c r="BE561" s="74"/>
      <c r="BF561" s="74"/>
      <c r="BG561" s="73"/>
      <c r="BH561" s="73"/>
      <c r="BI561" s="73"/>
      <c r="BJ561" s="73"/>
      <c r="BK561" s="73"/>
      <c r="BL561" s="73"/>
      <c r="BM561" s="73"/>
      <c r="BN561" s="73"/>
      <c r="BO561" s="73"/>
      <c r="BP561" s="105">
        <v>-4</v>
      </c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5">
        <f t="shared" si="37"/>
        <v>0</v>
      </c>
    </row>
    <row r="562" spans="1:82" ht="15" customHeight="1">
      <c r="A562" s="43" t="s">
        <v>24</v>
      </c>
      <c r="B562" s="103">
        <v>40609</v>
      </c>
      <c r="C562" s="104" t="s">
        <v>277</v>
      </c>
      <c r="D562" s="135"/>
      <c r="E562" s="105">
        <v>885.3</v>
      </c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105">
        <v>885.3</v>
      </c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4"/>
      <c r="BD562" s="74"/>
      <c r="BE562" s="74"/>
      <c r="BF562" s="74"/>
      <c r="BG562" s="73"/>
      <c r="BH562" s="73"/>
      <c r="BI562" s="73"/>
      <c r="BJ562" s="73"/>
      <c r="BK562" s="73"/>
      <c r="BL562" s="73"/>
      <c r="BM562" s="73"/>
      <c r="BN562" s="73"/>
      <c r="BO562" s="73"/>
      <c r="BP562" s="73"/>
      <c r="BQ562" s="73"/>
      <c r="BR562" s="73"/>
      <c r="BS562" s="73"/>
      <c r="BT562" s="73"/>
      <c r="BU562" s="73"/>
      <c r="BV562" s="73"/>
      <c r="BW562" s="73"/>
      <c r="BX562" s="73"/>
      <c r="BY562" s="73"/>
      <c r="BZ562" s="73"/>
      <c r="CA562" s="105">
        <v>885.3</v>
      </c>
      <c r="CB562" s="73"/>
      <c r="CC562" s="73"/>
      <c r="CD562" s="75">
        <f t="shared" si="37"/>
        <v>0</v>
      </c>
    </row>
    <row r="563" spans="1:82" ht="15" customHeight="1">
      <c r="A563" s="43" t="s">
        <v>24</v>
      </c>
      <c r="B563" s="103">
        <v>40609</v>
      </c>
      <c r="C563" s="104" t="s">
        <v>733</v>
      </c>
      <c r="D563" s="135"/>
      <c r="E563" s="105">
        <v>150</v>
      </c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4"/>
      <c r="BD563" s="74"/>
      <c r="BE563" s="74"/>
      <c r="BF563" s="74"/>
      <c r="BG563" s="73"/>
      <c r="BH563" s="73"/>
      <c r="BI563" s="73"/>
      <c r="BJ563" s="73"/>
      <c r="BK563" s="73"/>
      <c r="BL563" s="73"/>
      <c r="BM563" s="73"/>
      <c r="BN563" s="73"/>
      <c r="BO563" s="73"/>
      <c r="BP563" s="73"/>
      <c r="BQ563" s="73"/>
      <c r="BR563" s="73"/>
      <c r="BS563" s="73"/>
      <c r="BT563" s="73"/>
      <c r="BU563" s="73"/>
      <c r="BV563" s="73"/>
      <c r="BW563" s="73"/>
      <c r="BX563" s="73"/>
      <c r="BY563" s="73"/>
      <c r="BZ563" s="73"/>
      <c r="CA563" s="105">
        <v>150</v>
      </c>
      <c r="CB563" s="73"/>
      <c r="CC563" s="73"/>
      <c r="CD563" s="75">
        <f t="shared" si="37"/>
        <v>150</v>
      </c>
    </row>
    <row r="564" spans="1:82" ht="15" customHeight="1">
      <c r="A564" s="43" t="s">
        <v>24</v>
      </c>
      <c r="B564" s="103">
        <v>40609</v>
      </c>
      <c r="C564" s="104" t="s">
        <v>734</v>
      </c>
      <c r="D564" s="135"/>
      <c r="E564" s="105">
        <v>155</v>
      </c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4"/>
      <c r="BD564" s="74"/>
      <c r="BE564" s="74"/>
      <c r="BF564" s="74"/>
      <c r="BG564" s="73"/>
      <c r="BH564" s="73"/>
      <c r="BI564" s="73"/>
      <c r="BJ564" s="73"/>
      <c r="BK564" s="73"/>
      <c r="BL564" s="73"/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105">
        <v>155</v>
      </c>
      <c r="CB564" s="73"/>
      <c r="CC564" s="73"/>
      <c r="CD564" s="75">
        <f t="shared" si="37"/>
        <v>155</v>
      </c>
    </row>
    <row r="565" spans="1:82" ht="15" customHeight="1">
      <c r="A565" s="43" t="s">
        <v>24</v>
      </c>
      <c r="B565" s="103">
        <v>40610</v>
      </c>
      <c r="C565" s="104" t="s">
        <v>866</v>
      </c>
      <c r="D565" s="135" t="s">
        <v>841</v>
      </c>
      <c r="E565" s="105">
        <v>-18</v>
      </c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4"/>
      <c r="BD565" s="74"/>
      <c r="BE565" s="74"/>
      <c r="BF565" s="74"/>
      <c r="BG565" s="73"/>
      <c r="BH565" s="73"/>
      <c r="BI565" s="73"/>
      <c r="BJ565" s="73"/>
      <c r="BK565" s="73"/>
      <c r="BL565" s="73"/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105">
        <v>-18</v>
      </c>
      <c r="BY565" s="73"/>
      <c r="BZ565" s="73"/>
      <c r="CA565" s="73"/>
      <c r="CB565" s="73"/>
      <c r="CC565" s="73"/>
      <c r="CD565" s="75">
        <f t="shared" si="37"/>
        <v>0</v>
      </c>
    </row>
    <row r="566" spans="1:82" ht="15" customHeight="1">
      <c r="A566" s="43" t="s">
        <v>24</v>
      </c>
      <c r="B566" s="103">
        <v>40610</v>
      </c>
      <c r="C566" s="104" t="s">
        <v>11</v>
      </c>
      <c r="D566" s="135" t="s">
        <v>526</v>
      </c>
      <c r="E566" s="105">
        <v>-2</v>
      </c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4"/>
      <c r="BD566" s="74"/>
      <c r="BE566" s="74"/>
      <c r="BF566" s="74"/>
      <c r="BG566" s="73"/>
      <c r="BH566" s="73"/>
      <c r="BI566" s="73"/>
      <c r="BJ566" s="73"/>
      <c r="BK566" s="73"/>
      <c r="BL566" s="73"/>
      <c r="BM566" s="73"/>
      <c r="BN566" s="105">
        <v>-2</v>
      </c>
      <c r="BO566" s="73"/>
      <c r="BP566" s="73"/>
      <c r="BQ566" s="73"/>
      <c r="BR566" s="73"/>
      <c r="BS566" s="73"/>
      <c r="BT566" s="73"/>
      <c r="BU566" s="73"/>
      <c r="BV566" s="73"/>
      <c r="BW566" s="73"/>
      <c r="BX566" s="73"/>
      <c r="BY566" s="73"/>
      <c r="BZ566" s="73"/>
      <c r="CA566" s="73"/>
      <c r="CB566" s="73"/>
      <c r="CC566" s="73"/>
      <c r="CD566" s="75">
        <f t="shared" si="37"/>
        <v>0</v>
      </c>
    </row>
    <row r="567" spans="1:82" ht="15" customHeight="1">
      <c r="A567" s="43" t="s">
        <v>24</v>
      </c>
      <c r="B567" s="103">
        <v>40610</v>
      </c>
      <c r="C567" s="104" t="s">
        <v>19</v>
      </c>
      <c r="D567" s="135" t="s">
        <v>526</v>
      </c>
      <c r="E567" s="105">
        <v>-0.42</v>
      </c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4"/>
      <c r="BD567" s="74"/>
      <c r="BE567" s="74"/>
      <c r="BF567" s="74"/>
      <c r="BG567" s="73"/>
      <c r="BH567" s="73"/>
      <c r="BI567" s="73"/>
      <c r="BJ567" s="73"/>
      <c r="BK567" s="73"/>
      <c r="BL567" s="73"/>
      <c r="BM567" s="73"/>
      <c r="BN567" s="73"/>
      <c r="BO567" s="73"/>
      <c r="BP567" s="105">
        <v>-0.42</v>
      </c>
      <c r="BQ567" s="73"/>
      <c r="BR567" s="73"/>
      <c r="BS567" s="73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5">
        <f t="shared" si="37"/>
        <v>0</v>
      </c>
    </row>
    <row r="568" spans="1:82" ht="15" customHeight="1">
      <c r="A568" s="43" t="s">
        <v>24</v>
      </c>
      <c r="B568" s="103">
        <v>40610</v>
      </c>
      <c r="C568" s="104" t="s">
        <v>184</v>
      </c>
      <c r="D568" s="135" t="s">
        <v>526</v>
      </c>
      <c r="E568" s="105">
        <v>-0.34</v>
      </c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4"/>
      <c r="BD568" s="74"/>
      <c r="BE568" s="74"/>
      <c r="BF568" s="74"/>
      <c r="BG568" s="73"/>
      <c r="BH568" s="73"/>
      <c r="BI568" s="73"/>
      <c r="BJ568" s="73"/>
      <c r="BK568" s="73"/>
      <c r="BL568" s="73"/>
      <c r="BM568" s="73"/>
      <c r="BN568" s="73"/>
      <c r="BO568" s="105">
        <v>-0.34</v>
      </c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5">
        <f t="shared" si="37"/>
        <v>0</v>
      </c>
    </row>
    <row r="569" spans="1:82" ht="15" customHeight="1">
      <c r="A569" s="43" t="s">
        <v>24</v>
      </c>
      <c r="B569" s="103">
        <v>40610</v>
      </c>
      <c r="C569" s="104" t="s">
        <v>866</v>
      </c>
      <c r="D569" s="135" t="s">
        <v>841</v>
      </c>
      <c r="E569" s="105">
        <v>-54</v>
      </c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4"/>
      <c r="BD569" s="74"/>
      <c r="BE569" s="74"/>
      <c r="BF569" s="74"/>
      <c r="BG569" s="73"/>
      <c r="BH569" s="73"/>
      <c r="BI569" s="73"/>
      <c r="BJ569" s="73"/>
      <c r="BK569" s="73"/>
      <c r="BL569" s="73"/>
      <c r="BM569" s="73"/>
      <c r="BN569" s="73"/>
      <c r="BO569" s="73"/>
      <c r="BP569" s="73"/>
      <c r="BQ569" s="73"/>
      <c r="BR569" s="73"/>
      <c r="BS569" s="73"/>
      <c r="BT569" s="73"/>
      <c r="BU569" s="73"/>
      <c r="BV569" s="73"/>
      <c r="BW569" s="73"/>
      <c r="BX569" s="105">
        <v>-54</v>
      </c>
      <c r="BY569" s="73"/>
      <c r="BZ569" s="73"/>
      <c r="CA569" s="73"/>
      <c r="CB569" s="73"/>
      <c r="CC569" s="73"/>
      <c r="CD569" s="75">
        <f t="shared" si="37"/>
        <v>0</v>
      </c>
    </row>
    <row r="570" spans="1:82" ht="15" customHeight="1">
      <c r="A570" s="43" t="s">
        <v>24</v>
      </c>
      <c r="B570" s="103">
        <v>40610</v>
      </c>
      <c r="C570" s="104" t="s">
        <v>11</v>
      </c>
      <c r="D570" s="135" t="s">
        <v>526</v>
      </c>
      <c r="E570" s="105">
        <v>-4</v>
      </c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4"/>
      <c r="BD570" s="74"/>
      <c r="BE570" s="74"/>
      <c r="BF570" s="74"/>
      <c r="BG570" s="73"/>
      <c r="BH570" s="73"/>
      <c r="BI570" s="73"/>
      <c r="BJ570" s="73"/>
      <c r="BK570" s="73"/>
      <c r="BL570" s="73"/>
      <c r="BM570" s="73"/>
      <c r="BN570" s="105">
        <v>-4</v>
      </c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5">
        <f t="shared" si="37"/>
        <v>0</v>
      </c>
    </row>
    <row r="571" spans="1:82" ht="15" customHeight="1">
      <c r="A571" s="43" t="s">
        <v>24</v>
      </c>
      <c r="B571" s="103">
        <v>40610</v>
      </c>
      <c r="C571" s="104" t="s">
        <v>19</v>
      </c>
      <c r="D571" s="135" t="s">
        <v>526</v>
      </c>
      <c r="E571" s="105">
        <v>-0.84</v>
      </c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4"/>
      <c r="BD571" s="74"/>
      <c r="BE571" s="74"/>
      <c r="BF571" s="74"/>
      <c r="BG571" s="73"/>
      <c r="BH571" s="73"/>
      <c r="BI571" s="73"/>
      <c r="BJ571" s="73"/>
      <c r="BK571" s="73"/>
      <c r="BL571" s="73"/>
      <c r="BM571" s="73"/>
      <c r="BN571" s="73"/>
      <c r="BO571" s="73"/>
      <c r="BP571" s="105">
        <v>-0.84</v>
      </c>
      <c r="BQ571" s="73"/>
      <c r="BR571" s="73"/>
      <c r="BS571" s="73"/>
      <c r="BT571" s="73"/>
      <c r="BU571" s="73"/>
      <c r="BV571" s="73"/>
      <c r="BW571" s="73"/>
      <c r="BX571" s="73"/>
      <c r="BY571" s="73"/>
      <c r="BZ571" s="73"/>
      <c r="CA571" s="73"/>
      <c r="CB571" s="73"/>
      <c r="CC571" s="73"/>
      <c r="CD571" s="75">
        <f t="shared" si="37"/>
        <v>0</v>
      </c>
    </row>
    <row r="572" spans="1:82" ht="15" customHeight="1">
      <c r="A572" s="43" t="s">
        <v>24</v>
      </c>
      <c r="B572" s="103">
        <v>40610</v>
      </c>
      <c r="C572" s="104" t="s">
        <v>184</v>
      </c>
      <c r="D572" s="135" t="s">
        <v>526</v>
      </c>
      <c r="E572" s="105">
        <v>-0.68</v>
      </c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4"/>
      <c r="BD572" s="74"/>
      <c r="BE572" s="74"/>
      <c r="BF572" s="74"/>
      <c r="BG572" s="73"/>
      <c r="BH572" s="73"/>
      <c r="BI572" s="73"/>
      <c r="BJ572" s="73"/>
      <c r="BK572" s="73"/>
      <c r="BL572" s="73"/>
      <c r="BM572" s="73"/>
      <c r="BN572" s="73"/>
      <c r="BO572" s="105">
        <v>-0.68</v>
      </c>
      <c r="BP572" s="73"/>
      <c r="BQ572" s="73"/>
      <c r="BR572" s="73"/>
      <c r="BS572" s="73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5">
        <f t="shared" si="37"/>
        <v>0</v>
      </c>
    </row>
    <row r="573" spans="1:82" ht="15" customHeight="1">
      <c r="A573" s="43" t="s">
        <v>24</v>
      </c>
      <c r="B573" s="103">
        <v>40610</v>
      </c>
      <c r="C573" s="104" t="s">
        <v>18</v>
      </c>
      <c r="D573" s="106" t="s">
        <v>735</v>
      </c>
      <c r="E573" s="105">
        <v>-497.66</v>
      </c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105">
        <v>-497.66</v>
      </c>
      <c r="AU573" s="73"/>
      <c r="AV573" s="73"/>
      <c r="AW573" s="73"/>
      <c r="AX573" s="73"/>
      <c r="AY573" s="73"/>
      <c r="AZ573" s="73"/>
      <c r="BA573" s="73"/>
      <c r="BB573" s="73"/>
      <c r="BC573" s="74"/>
      <c r="BD573" s="74"/>
      <c r="BE573" s="74"/>
      <c r="BF573" s="74"/>
      <c r="BG573" s="73"/>
      <c r="BH573" s="73"/>
      <c r="BI573" s="73"/>
      <c r="BJ573" s="73"/>
      <c r="BK573" s="73"/>
      <c r="BL573" s="73"/>
      <c r="BM573" s="73"/>
      <c r="BN573" s="73"/>
      <c r="BO573" s="73"/>
      <c r="BP573" s="73"/>
      <c r="BQ573" s="73"/>
      <c r="BR573" s="73"/>
      <c r="BS573" s="73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5">
        <f t="shared" si="37"/>
        <v>0</v>
      </c>
    </row>
    <row r="574" spans="1:82" ht="15" customHeight="1">
      <c r="A574" s="43" t="s">
        <v>24</v>
      </c>
      <c r="B574" s="103">
        <v>40610</v>
      </c>
      <c r="C574" s="104" t="s">
        <v>180</v>
      </c>
      <c r="D574" s="135" t="s">
        <v>526</v>
      </c>
      <c r="E574" s="105">
        <v>-1.49</v>
      </c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4"/>
      <c r="BD574" s="74"/>
      <c r="BE574" s="74"/>
      <c r="BF574" s="74"/>
      <c r="BG574" s="73"/>
      <c r="BH574" s="73"/>
      <c r="BI574" s="73"/>
      <c r="BJ574" s="73"/>
      <c r="BK574" s="73"/>
      <c r="BL574" s="73"/>
      <c r="BM574" s="105">
        <v>-1.49</v>
      </c>
      <c r="BN574" s="73"/>
      <c r="BO574" s="73"/>
      <c r="BP574" s="73"/>
      <c r="BQ574" s="73"/>
      <c r="BR574" s="73"/>
      <c r="BS574" s="73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5">
        <f t="shared" si="37"/>
        <v>0</v>
      </c>
    </row>
    <row r="575" spans="1:82" ht="15" customHeight="1">
      <c r="A575" s="43" t="s">
        <v>24</v>
      </c>
      <c r="B575" s="103">
        <v>40610</v>
      </c>
      <c r="C575" s="104" t="s">
        <v>736</v>
      </c>
      <c r="D575" s="106" t="s">
        <v>737</v>
      </c>
      <c r="E575" s="105">
        <v>-2785.5</v>
      </c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105">
        <v>-2785.5</v>
      </c>
      <c r="AU575" s="73"/>
      <c r="AV575" s="73"/>
      <c r="AW575" s="73"/>
      <c r="AX575" s="73"/>
      <c r="AY575" s="73"/>
      <c r="AZ575" s="73"/>
      <c r="BA575" s="73"/>
      <c r="BB575" s="73"/>
      <c r="BC575" s="74"/>
      <c r="BD575" s="74"/>
      <c r="BE575" s="74"/>
      <c r="BF575" s="74"/>
      <c r="BG575" s="73"/>
      <c r="BH575" s="73"/>
      <c r="BI575" s="73"/>
      <c r="BJ575" s="73"/>
      <c r="BK575" s="73"/>
      <c r="BL575" s="73"/>
      <c r="BM575" s="73"/>
      <c r="BN575" s="73"/>
      <c r="BO575" s="73"/>
      <c r="BP575" s="73"/>
      <c r="BQ575" s="73"/>
      <c r="BR575" s="73"/>
      <c r="BS575" s="73"/>
      <c r="BT575" s="73"/>
      <c r="BU575" s="73"/>
      <c r="BV575" s="73"/>
      <c r="BW575" s="73"/>
      <c r="BX575" s="73"/>
      <c r="BY575" s="73"/>
      <c r="BZ575" s="73"/>
      <c r="CA575" s="73"/>
      <c r="CB575" s="73"/>
      <c r="CC575" s="73"/>
      <c r="CD575" s="75">
        <f t="shared" si="37"/>
        <v>0</v>
      </c>
    </row>
    <row r="576" spans="1:82" ht="15" customHeight="1">
      <c r="A576" s="43" t="s">
        <v>24</v>
      </c>
      <c r="B576" s="103">
        <v>40610</v>
      </c>
      <c r="C576" s="104" t="s">
        <v>180</v>
      </c>
      <c r="D576" s="135" t="s">
        <v>526</v>
      </c>
      <c r="E576" s="105">
        <v>-1.5</v>
      </c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4"/>
      <c r="BD576" s="74"/>
      <c r="BE576" s="74"/>
      <c r="BF576" s="74"/>
      <c r="BG576" s="73"/>
      <c r="BH576" s="73"/>
      <c r="BI576" s="73"/>
      <c r="BJ576" s="73"/>
      <c r="BK576" s="73"/>
      <c r="BL576" s="73"/>
      <c r="BM576" s="105">
        <v>-1.5</v>
      </c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5">
        <f t="shared" si="37"/>
        <v>0</v>
      </c>
    </row>
    <row r="577" spans="1:82" ht="15" customHeight="1">
      <c r="A577" s="43" t="s">
        <v>24</v>
      </c>
      <c r="B577" s="103">
        <v>40611</v>
      </c>
      <c r="C577" s="104" t="s">
        <v>12</v>
      </c>
      <c r="D577" s="106" t="s">
        <v>738</v>
      </c>
      <c r="E577" s="105">
        <v>-54.34</v>
      </c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4"/>
      <c r="BD577" s="74"/>
      <c r="BE577" s="74"/>
      <c r="BF577" s="74"/>
      <c r="BG577" s="73"/>
      <c r="BH577" s="73"/>
      <c r="BI577" s="73"/>
      <c r="BJ577" s="73"/>
      <c r="BK577" s="73"/>
      <c r="BL577" s="73"/>
      <c r="BM577" s="73"/>
      <c r="BN577" s="73"/>
      <c r="BO577" s="73"/>
      <c r="BP577" s="73"/>
      <c r="BQ577" s="73"/>
      <c r="BR577" s="73"/>
      <c r="BS577" s="105">
        <v>-54.34</v>
      </c>
      <c r="BT577" s="73"/>
      <c r="BU577" s="73"/>
      <c r="BV577" s="73"/>
      <c r="BW577" s="73"/>
      <c r="BX577" s="73"/>
      <c r="BY577" s="73"/>
      <c r="BZ577" s="73"/>
      <c r="CA577" s="73"/>
      <c r="CB577" s="73"/>
      <c r="CC577" s="73"/>
      <c r="CD577" s="75">
        <f t="shared" si="37"/>
        <v>0</v>
      </c>
    </row>
    <row r="578" spans="1:82" ht="15" customHeight="1">
      <c r="A578" s="43" t="s">
        <v>24</v>
      </c>
      <c r="B578" s="103">
        <v>40612</v>
      </c>
      <c r="C578" s="104" t="s">
        <v>739</v>
      </c>
      <c r="D578" s="106" t="s">
        <v>740</v>
      </c>
      <c r="E578" s="105">
        <v>-162.84</v>
      </c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/>
      <c r="BC578" s="74"/>
      <c r="BD578" s="74"/>
      <c r="BE578" s="74"/>
      <c r="BF578" s="74"/>
      <c r="BG578" s="73"/>
      <c r="BH578" s="73"/>
      <c r="BI578" s="73"/>
      <c r="BJ578" s="73"/>
      <c r="BK578" s="73"/>
      <c r="BL578" s="73"/>
      <c r="BM578" s="73"/>
      <c r="BN578" s="73"/>
      <c r="BO578" s="73"/>
      <c r="BP578" s="73"/>
      <c r="BQ578" s="73"/>
      <c r="BR578" s="73"/>
      <c r="BS578" s="73"/>
      <c r="BT578" s="105">
        <v>-162.84</v>
      </c>
      <c r="BU578" s="73"/>
      <c r="BV578" s="73"/>
      <c r="BW578" s="73"/>
      <c r="BX578" s="73"/>
      <c r="BY578" s="73"/>
      <c r="BZ578" s="73"/>
      <c r="CA578" s="73"/>
      <c r="CB578" s="73"/>
      <c r="CC578" s="73"/>
      <c r="CD578" s="75">
        <f t="shared" si="37"/>
        <v>0</v>
      </c>
    </row>
    <row r="579" spans="1:82" ht="15" customHeight="1">
      <c r="A579" s="43" t="s">
        <v>24</v>
      </c>
      <c r="B579" s="103">
        <v>40612</v>
      </c>
      <c r="C579" s="104" t="s">
        <v>558</v>
      </c>
      <c r="D579" s="135"/>
      <c r="E579" s="105">
        <v>20.76</v>
      </c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4"/>
      <c r="BD579" s="74"/>
      <c r="BE579" s="74"/>
      <c r="BF579" s="74"/>
      <c r="BG579" s="73"/>
      <c r="BH579" s="73"/>
      <c r="BI579" s="73"/>
      <c r="BJ579" s="73"/>
      <c r="BK579" s="73"/>
      <c r="BL579" s="73"/>
      <c r="BM579" s="73"/>
      <c r="BN579" s="105">
        <v>2</v>
      </c>
      <c r="BO579" s="105">
        <v>0.34</v>
      </c>
      <c r="BP579" s="105">
        <v>0.42</v>
      </c>
      <c r="BQ579" s="73"/>
      <c r="BR579" s="73"/>
      <c r="BS579" s="73"/>
      <c r="BT579" s="73"/>
      <c r="BU579" s="73"/>
      <c r="BV579" s="73"/>
      <c r="BW579" s="73"/>
      <c r="BX579" s="105">
        <v>18</v>
      </c>
      <c r="BY579" s="73"/>
      <c r="BZ579" s="73"/>
      <c r="CA579" s="105">
        <v>20.76</v>
      </c>
      <c r="CB579" s="73"/>
      <c r="CC579" s="73"/>
      <c r="CD579" s="75">
        <f t="shared" si="37"/>
        <v>0</v>
      </c>
    </row>
    <row r="580" spans="1:82" ht="15" customHeight="1">
      <c r="A580" s="48" t="s">
        <v>23</v>
      </c>
      <c r="B580" s="103">
        <v>40612</v>
      </c>
      <c r="C580" s="104" t="s">
        <v>638</v>
      </c>
      <c r="D580" s="135"/>
      <c r="E580" s="105">
        <v>6</v>
      </c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105">
        <v>6</v>
      </c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4"/>
      <c r="BD580" s="74"/>
      <c r="BE580" s="74"/>
      <c r="BF580" s="74"/>
      <c r="BG580" s="73"/>
      <c r="BH580" s="73"/>
      <c r="BI580" s="73"/>
      <c r="BJ580" s="73"/>
      <c r="BK580" s="73"/>
      <c r="BL580" s="73"/>
      <c r="BM580" s="73"/>
      <c r="BN580" s="73"/>
      <c r="BO580" s="73"/>
      <c r="BP580" s="73"/>
      <c r="BQ580" s="73"/>
      <c r="BR580" s="73"/>
      <c r="BS580" s="73"/>
      <c r="BT580" s="73"/>
      <c r="BU580" s="73"/>
      <c r="BV580" s="73"/>
      <c r="BW580" s="73"/>
      <c r="BX580" s="73"/>
      <c r="BY580" s="73"/>
      <c r="BZ580" s="73"/>
      <c r="CA580" s="73"/>
      <c r="CB580" s="105">
        <v>6</v>
      </c>
      <c r="CC580" s="73"/>
      <c r="CD580" s="75">
        <f t="shared" si="37"/>
        <v>0</v>
      </c>
    </row>
    <row r="581" spans="1:82" ht="15" customHeight="1">
      <c r="A581" s="48" t="s">
        <v>23</v>
      </c>
      <c r="B581" s="103">
        <v>40612</v>
      </c>
      <c r="C581" s="104" t="s">
        <v>741</v>
      </c>
      <c r="D581" s="135"/>
      <c r="E581" s="105">
        <v>36</v>
      </c>
      <c r="F581" s="73"/>
      <c r="G581" s="73"/>
      <c r="H581" s="73"/>
      <c r="I581" s="73"/>
      <c r="J581" s="73"/>
      <c r="K581" s="73"/>
      <c r="L581" s="105">
        <v>36</v>
      </c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4"/>
      <c r="BD581" s="74"/>
      <c r="BE581" s="74"/>
      <c r="BF581" s="74"/>
      <c r="BG581" s="73"/>
      <c r="BH581" s="73"/>
      <c r="BI581" s="73"/>
      <c r="BJ581" s="73"/>
      <c r="BK581" s="73"/>
      <c r="BL581" s="73"/>
      <c r="BM581" s="73"/>
      <c r="BN581" s="73"/>
      <c r="BO581" s="73"/>
      <c r="BP581" s="73"/>
      <c r="BQ581" s="73"/>
      <c r="BR581" s="73"/>
      <c r="BS581" s="73"/>
      <c r="BT581" s="73"/>
      <c r="BU581" s="73"/>
      <c r="BV581" s="73"/>
      <c r="BW581" s="73"/>
      <c r="BX581" s="73"/>
      <c r="BY581" s="73"/>
      <c r="BZ581" s="73"/>
      <c r="CA581" s="73"/>
      <c r="CB581" s="105">
        <v>36</v>
      </c>
      <c r="CC581" s="73"/>
      <c r="CD581" s="75">
        <f t="shared" si="37"/>
        <v>0</v>
      </c>
    </row>
    <row r="582" spans="1:82" ht="15" customHeight="1">
      <c r="A582" s="43" t="s">
        <v>24</v>
      </c>
      <c r="B582" s="103">
        <v>40613</v>
      </c>
      <c r="C582" s="104" t="s">
        <v>866</v>
      </c>
      <c r="D582" s="135" t="s">
        <v>841</v>
      </c>
      <c r="E582" s="105">
        <v>-18</v>
      </c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4"/>
      <c r="BD582" s="74"/>
      <c r="BE582" s="74"/>
      <c r="BF582" s="74"/>
      <c r="BG582" s="73"/>
      <c r="BH582" s="73"/>
      <c r="BI582" s="73"/>
      <c r="BJ582" s="73"/>
      <c r="BK582" s="73"/>
      <c r="BL582" s="73"/>
      <c r="BM582" s="73"/>
      <c r="BN582" s="75"/>
      <c r="BO582" s="75"/>
      <c r="BP582" s="75"/>
      <c r="BQ582" s="75"/>
      <c r="BR582" s="73"/>
      <c r="BS582" s="73"/>
      <c r="BT582" s="73"/>
      <c r="BU582" s="73"/>
      <c r="BV582" s="73"/>
      <c r="BW582" s="73"/>
      <c r="BX582" s="105">
        <v>-18</v>
      </c>
      <c r="BY582" s="73"/>
      <c r="BZ582" s="73"/>
      <c r="CA582" s="73"/>
      <c r="CB582" s="73"/>
      <c r="CC582" s="73"/>
      <c r="CD582" s="75">
        <f t="shared" si="37"/>
        <v>0</v>
      </c>
    </row>
    <row r="583" spans="1:82" ht="15" customHeight="1">
      <c r="A583" s="43" t="s">
        <v>24</v>
      </c>
      <c r="B583" s="103">
        <v>40613</v>
      </c>
      <c r="C583" s="104" t="s">
        <v>11</v>
      </c>
      <c r="D583" s="135" t="s">
        <v>526</v>
      </c>
      <c r="E583" s="105">
        <v>-2</v>
      </c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4"/>
      <c r="BD583" s="74"/>
      <c r="BE583" s="74"/>
      <c r="BF583" s="74"/>
      <c r="BG583" s="73"/>
      <c r="BH583" s="73"/>
      <c r="BI583" s="73"/>
      <c r="BJ583" s="73"/>
      <c r="BK583" s="73"/>
      <c r="BL583" s="73"/>
      <c r="BM583" s="73"/>
      <c r="BN583" s="105">
        <v>-2</v>
      </c>
      <c r="BO583" s="73"/>
      <c r="BP583" s="73"/>
      <c r="BQ583" s="73"/>
      <c r="BR583" s="73"/>
      <c r="BS583" s="73"/>
      <c r="BT583" s="73"/>
      <c r="BU583" s="73"/>
      <c r="BV583" s="73"/>
      <c r="BW583" s="73"/>
      <c r="BX583" s="73"/>
      <c r="BY583" s="73"/>
      <c r="BZ583" s="73"/>
      <c r="CA583" s="73"/>
      <c r="CB583" s="73"/>
      <c r="CC583" s="73"/>
      <c r="CD583" s="75">
        <f t="shared" si="37"/>
        <v>0</v>
      </c>
    </row>
    <row r="584" spans="1:82" ht="15" customHeight="1">
      <c r="A584" s="43" t="s">
        <v>24</v>
      </c>
      <c r="B584" s="103">
        <v>40613</v>
      </c>
      <c r="C584" s="104" t="s">
        <v>19</v>
      </c>
      <c r="D584" s="135" t="s">
        <v>526</v>
      </c>
      <c r="E584" s="105">
        <v>-0.42</v>
      </c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4"/>
      <c r="BD584" s="74"/>
      <c r="BE584" s="74"/>
      <c r="BF584" s="74"/>
      <c r="BG584" s="73"/>
      <c r="BH584" s="73"/>
      <c r="BI584" s="73"/>
      <c r="BJ584" s="73"/>
      <c r="BK584" s="73"/>
      <c r="BL584" s="73"/>
      <c r="BM584" s="73"/>
      <c r="BN584" s="73"/>
      <c r="BO584" s="73"/>
      <c r="BP584" s="105">
        <v>-0.42</v>
      </c>
      <c r="BQ584" s="73"/>
      <c r="BR584" s="73"/>
      <c r="BS584" s="73"/>
      <c r="BT584" s="73"/>
      <c r="BU584" s="73"/>
      <c r="BV584" s="73"/>
      <c r="BW584" s="73"/>
      <c r="BX584" s="73"/>
      <c r="BY584" s="73"/>
      <c r="BZ584" s="73"/>
      <c r="CA584" s="73"/>
      <c r="CB584" s="73"/>
      <c r="CC584" s="73"/>
      <c r="CD584" s="75">
        <f t="shared" si="37"/>
        <v>0</v>
      </c>
    </row>
    <row r="585" spans="1:82" ht="15" customHeight="1">
      <c r="A585" s="43" t="s">
        <v>24</v>
      </c>
      <c r="B585" s="103">
        <v>40613</v>
      </c>
      <c r="C585" s="104" t="s">
        <v>184</v>
      </c>
      <c r="D585" s="135" t="s">
        <v>526</v>
      </c>
      <c r="E585" s="105">
        <v>-0.34</v>
      </c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4"/>
      <c r="BD585" s="74"/>
      <c r="BE585" s="74"/>
      <c r="BF585" s="74"/>
      <c r="BG585" s="73"/>
      <c r="BH585" s="73"/>
      <c r="BI585" s="73"/>
      <c r="BJ585" s="73"/>
      <c r="BK585" s="73"/>
      <c r="BL585" s="73"/>
      <c r="BM585" s="73"/>
      <c r="BN585" s="73"/>
      <c r="BO585" s="105">
        <v>-0.34</v>
      </c>
      <c r="BP585" s="73"/>
      <c r="BQ585" s="73"/>
      <c r="BR585" s="73"/>
      <c r="BS585" s="73"/>
      <c r="BT585" s="73"/>
      <c r="BU585" s="73"/>
      <c r="BV585" s="73"/>
      <c r="BW585" s="73"/>
      <c r="BX585" s="73"/>
      <c r="BY585" s="73"/>
      <c r="BZ585" s="73"/>
      <c r="CA585" s="73"/>
      <c r="CB585" s="73"/>
      <c r="CC585" s="73"/>
      <c r="CD585" s="75">
        <f t="shared" si="37"/>
        <v>0</v>
      </c>
    </row>
    <row r="586" spans="1:82" ht="15" customHeight="1">
      <c r="A586" s="43" t="s">
        <v>24</v>
      </c>
      <c r="B586" s="103">
        <v>40613</v>
      </c>
      <c r="C586" s="144" t="s">
        <v>742</v>
      </c>
      <c r="D586" s="135"/>
      <c r="E586" s="105">
        <v>18</v>
      </c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4"/>
      <c r="BD586" s="74"/>
      <c r="BE586" s="74"/>
      <c r="BF586" s="74"/>
      <c r="BG586" s="73"/>
      <c r="BH586" s="73"/>
      <c r="BI586" s="73"/>
      <c r="BJ586" s="73"/>
      <c r="BK586" s="73"/>
      <c r="BL586" s="73"/>
      <c r="BM586" s="73"/>
      <c r="BN586" s="73"/>
      <c r="BO586" s="73"/>
      <c r="BP586" s="73"/>
      <c r="BQ586" s="73"/>
      <c r="BR586" s="73"/>
      <c r="BS586" s="73"/>
      <c r="BT586" s="73"/>
      <c r="BU586" s="73"/>
      <c r="BV586" s="73"/>
      <c r="BW586" s="73"/>
      <c r="BX586" s="105">
        <v>18</v>
      </c>
      <c r="BY586" s="73"/>
      <c r="BZ586" s="73"/>
      <c r="CA586" s="73"/>
      <c r="CB586" s="73"/>
      <c r="CC586" s="73"/>
      <c r="CD586" s="75">
        <f t="shared" ref="CD586:CD617" si="38">E586-SUM(F586:BX586)</f>
        <v>0</v>
      </c>
    </row>
    <row r="587" spans="1:82" ht="15" customHeight="1">
      <c r="A587" s="48" t="s">
        <v>23</v>
      </c>
      <c r="B587" s="103">
        <v>40616</v>
      </c>
      <c r="C587" s="104" t="s">
        <v>743</v>
      </c>
      <c r="D587" s="135"/>
      <c r="E587" s="105">
        <v>97.5</v>
      </c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4"/>
      <c r="BD587" s="74"/>
      <c r="BE587" s="74"/>
      <c r="BF587" s="74"/>
      <c r="BG587" s="73"/>
      <c r="BH587" s="73"/>
      <c r="BI587" s="73"/>
      <c r="BJ587" s="73"/>
      <c r="BK587" s="73"/>
      <c r="BL587" s="73"/>
      <c r="BM587" s="73"/>
      <c r="BN587" s="73"/>
      <c r="BO587" s="73"/>
      <c r="BP587" s="73"/>
      <c r="BQ587" s="73"/>
      <c r="BR587" s="73"/>
      <c r="BS587" s="73"/>
      <c r="BT587" s="73"/>
      <c r="BU587" s="73"/>
      <c r="BV587" s="73"/>
      <c r="BW587" s="73"/>
      <c r="BX587" s="73"/>
      <c r="BY587" s="73"/>
      <c r="BZ587" s="73"/>
      <c r="CA587" s="73"/>
      <c r="CB587" s="105">
        <v>97.5</v>
      </c>
      <c r="CC587" s="73"/>
      <c r="CD587" s="75">
        <f t="shared" si="38"/>
        <v>97.5</v>
      </c>
    </row>
    <row r="588" spans="1:82" ht="15" customHeight="1">
      <c r="A588" s="48" t="s">
        <v>23</v>
      </c>
      <c r="B588" s="103">
        <v>40618</v>
      </c>
      <c r="C588" s="104" t="s">
        <v>45</v>
      </c>
      <c r="D588" s="135"/>
      <c r="E588" s="105">
        <v>4.5</v>
      </c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105">
        <v>4.5</v>
      </c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73"/>
      <c r="BB588" s="73"/>
      <c r="BC588" s="74"/>
      <c r="BD588" s="74"/>
      <c r="BE588" s="74"/>
      <c r="BF588" s="74"/>
      <c r="BG588" s="73"/>
      <c r="BH588" s="73"/>
      <c r="BI588" s="73"/>
      <c r="BJ588" s="73"/>
      <c r="BK588" s="73"/>
      <c r="BL588" s="73"/>
      <c r="BM588" s="73"/>
      <c r="BN588" s="73"/>
      <c r="BO588" s="73"/>
      <c r="BP588" s="73"/>
      <c r="BQ588" s="73"/>
      <c r="BR588" s="73"/>
      <c r="BS588" s="73"/>
      <c r="BT588" s="73"/>
      <c r="BU588" s="73"/>
      <c r="BV588" s="73"/>
      <c r="BW588" s="73"/>
      <c r="BX588" s="73"/>
      <c r="BY588" s="73"/>
      <c r="BZ588" s="73"/>
      <c r="CA588" s="73"/>
      <c r="CB588" s="105">
        <v>4.5</v>
      </c>
      <c r="CC588" s="73"/>
      <c r="CD588" s="75">
        <f t="shared" si="38"/>
        <v>0</v>
      </c>
    </row>
    <row r="589" spans="1:82" ht="15" customHeight="1">
      <c r="A589" s="48" t="s">
        <v>23</v>
      </c>
      <c r="B589" s="103">
        <v>40618</v>
      </c>
      <c r="C589" s="104" t="s">
        <v>638</v>
      </c>
      <c r="D589" s="135"/>
      <c r="E589" s="105">
        <v>6</v>
      </c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105">
        <v>6</v>
      </c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/>
      <c r="BC589" s="74"/>
      <c r="BD589" s="74"/>
      <c r="BE589" s="74"/>
      <c r="BF589" s="74"/>
      <c r="BG589" s="73"/>
      <c r="BH589" s="73"/>
      <c r="BI589" s="73"/>
      <c r="BJ589" s="73"/>
      <c r="BK589" s="73"/>
      <c r="BL589" s="73"/>
      <c r="BM589" s="73"/>
      <c r="BN589" s="73"/>
      <c r="BO589" s="73"/>
      <c r="BP589" s="73"/>
      <c r="BQ589" s="73"/>
      <c r="BR589" s="73"/>
      <c r="BS589" s="73"/>
      <c r="BT589" s="73"/>
      <c r="BU589" s="73"/>
      <c r="BV589" s="73"/>
      <c r="BW589" s="73"/>
      <c r="BX589" s="73"/>
      <c r="BY589" s="73"/>
      <c r="BZ589" s="73"/>
      <c r="CA589" s="73"/>
      <c r="CB589" s="105">
        <v>6</v>
      </c>
      <c r="CC589" s="73"/>
      <c r="CD589" s="75">
        <f t="shared" si="38"/>
        <v>0</v>
      </c>
    </row>
    <row r="590" spans="1:82" ht="15" customHeight="1">
      <c r="A590" s="48" t="s">
        <v>23</v>
      </c>
      <c r="B590" s="103">
        <v>40624</v>
      </c>
      <c r="C590" s="104" t="s">
        <v>744</v>
      </c>
      <c r="D590" s="154" t="s">
        <v>91</v>
      </c>
      <c r="E590" s="105">
        <v>-30</v>
      </c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105">
        <v>-30</v>
      </c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/>
      <c r="BC590" s="74"/>
      <c r="BD590" s="74"/>
      <c r="BE590" s="74"/>
      <c r="BF590" s="74"/>
      <c r="BG590" s="73"/>
      <c r="BH590" s="73"/>
      <c r="BI590" s="73"/>
      <c r="BJ590" s="73"/>
      <c r="BK590" s="73"/>
      <c r="BL590" s="73"/>
      <c r="BM590" s="73"/>
      <c r="BN590" s="73"/>
      <c r="BO590" s="73"/>
      <c r="BP590" s="73"/>
      <c r="BQ590" s="73"/>
      <c r="BR590" s="73"/>
      <c r="BS590" s="73"/>
      <c r="BT590" s="73"/>
      <c r="BU590" s="73"/>
      <c r="BV590" s="73"/>
      <c r="BW590" s="73"/>
      <c r="BX590" s="73"/>
      <c r="BY590" s="73"/>
      <c r="BZ590" s="73"/>
      <c r="CA590" s="73"/>
      <c r="CB590" s="105">
        <v>-30</v>
      </c>
      <c r="CC590" s="73"/>
      <c r="CD590" s="75">
        <f t="shared" si="38"/>
        <v>0</v>
      </c>
    </row>
    <row r="591" spans="1:82" ht="15" customHeight="1">
      <c r="A591" s="48" t="s">
        <v>23</v>
      </c>
      <c r="B591" s="103">
        <v>40624</v>
      </c>
      <c r="C591" s="104" t="s">
        <v>745</v>
      </c>
      <c r="D591" s="154" t="s">
        <v>91</v>
      </c>
      <c r="E591" s="105">
        <v>-15</v>
      </c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105">
        <v>-15</v>
      </c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4"/>
      <c r="BD591" s="74"/>
      <c r="BE591" s="74"/>
      <c r="BF591" s="74"/>
      <c r="BG591" s="73"/>
      <c r="BH591" s="73"/>
      <c r="BI591" s="73"/>
      <c r="BJ591" s="73"/>
      <c r="BK591" s="73"/>
      <c r="BL591" s="73"/>
      <c r="BM591" s="73"/>
      <c r="BN591" s="73"/>
      <c r="BO591" s="73"/>
      <c r="BP591" s="73"/>
      <c r="BQ591" s="73"/>
      <c r="BR591" s="73"/>
      <c r="BS591" s="73"/>
      <c r="BT591" s="73"/>
      <c r="BU591" s="73"/>
      <c r="BV591" s="73"/>
      <c r="BW591" s="73"/>
      <c r="BX591" s="73"/>
      <c r="BY591" s="73"/>
      <c r="BZ591" s="73"/>
      <c r="CA591" s="73"/>
      <c r="CB591" s="105">
        <v>-15</v>
      </c>
      <c r="CC591" s="73"/>
      <c r="CD591" s="75">
        <f t="shared" si="38"/>
        <v>0</v>
      </c>
    </row>
    <row r="592" spans="1:82" ht="15" customHeight="1">
      <c r="A592" s="43" t="s">
        <v>24</v>
      </c>
      <c r="B592" s="103">
        <v>40625</v>
      </c>
      <c r="C592" s="104" t="s">
        <v>746</v>
      </c>
      <c r="D592" s="106" t="s">
        <v>747</v>
      </c>
      <c r="E592" s="105">
        <v>-908.6</v>
      </c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105">
        <v>-908.6</v>
      </c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/>
      <c r="BC592" s="74"/>
      <c r="BD592" s="74"/>
      <c r="BE592" s="74"/>
      <c r="BF592" s="74"/>
      <c r="BG592" s="73"/>
      <c r="BH592" s="73"/>
      <c r="BI592" s="73"/>
      <c r="BJ592" s="73"/>
      <c r="BK592" s="73"/>
      <c r="BL592" s="73"/>
      <c r="BM592" s="73"/>
      <c r="BN592" s="73"/>
      <c r="BO592" s="73"/>
      <c r="BP592" s="73"/>
      <c r="BQ592" s="73"/>
      <c r="BR592" s="73"/>
      <c r="BS592" s="73"/>
      <c r="BT592" s="73"/>
      <c r="BU592" s="75"/>
      <c r="BV592" s="73"/>
      <c r="BW592" s="73"/>
      <c r="BX592" s="73"/>
      <c r="BY592" s="73"/>
      <c r="BZ592" s="73"/>
      <c r="CA592" s="73"/>
      <c r="CB592" s="73"/>
      <c r="CC592" s="73"/>
      <c r="CD592" s="75">
        <f t="shared" si="38"/>
        <v>0</v>
      </c>
    </row>
    <row r="593" spans="1:82" ht="15" customHeight="1">
      <c r="A593" s="43" t="s">
        <v>24</v>
      </c>
      <c r="B593" s="103">
        <v>40625</v>
      </c>
      <c r="C593" s="104" t="s">
        <v>180</v>
      </c>
      <c r="D593" s="135" t="s">
        <v>526</v>
      </c>
      <c r="E593" s="105">
        <v>-1</v>
      </c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4"/>
      <c r="BD593" s="74"/>
      <c r="BE593" s="74"/>
      <c r="BF593" s="74"/>
      <c r="BG593" s="73"/>
      <c r="BH593" s="73"/>
      <c r="BI593" s="73"/>
      <c r="BJ593" s="73"/>
      <c r="BK593" s="73"/>
      <c r="BL593" s="73"/>
      <c r="BM593" s="105">
        <v>-1</v>
      </c>
      <c r="BN593" s="73"/>
      <c r="BO593" s="73"/>
      <c r="BP593" s="73"/>
      <c r="BQ593" s="73"/>
      <c r="BR593" s="73"/>
      <c r="BS593" s="73"/>
      <c r="BT593" s="73"/>
      <c r="BU593" s="73"/>
      <c r="BV593" s="73"/>
      <c r="BW593" s="73"/>
      <c r="BX593" s="73"/>
      <c r="BY593" s="73"/>
      <c r="BZ593" s="73"/>
      <c r="CA593" s="73"/>
      <c r="CB593" s="73"/>
      <c r="CC593" s="73"/>
      <c r="CD593" s="75">
        <f t="shared" si="38"/>
        <v>0</v>
      </c>
    </row>
    <row r="594" spans="1:82" ht="15" customHeight="1">
      <c r="A594" s="43" t="s">
        <v>24</v>
      </c>
      <c r="B594" s="103">
        <v>40627</v>
      </c>
      <c r="C594" s="104" t="s">
        <v>74</v>
      </c>
      <c r="D594" s="135"/>
      <c r="E594" s="105">
        <v>36</v>
      </c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4"/>
      <c r="BD594" s="74"/>
      <c r="BE594" s="74"/>
      <c r="BF594" s="74"/>
      <c r="BG594" s="73"/>
      <c r="BH594" s="73"/>
      <c r="BI594" s="73"/>
      <c r="BJ594" s="73"/>
      <c r="BK594" s="73"/>
      <c r="BL594" s="73"/>
      <c r="BM594" s="73"/>
      <c r="BN594" s="73"/>
      <c r="BO594" s="73"/>
      <c r="BP594" s="73"/>
      <c r="BQ594" s="73"/>
      <c r="BR594" s="73"/>
      <c r="BS594" s="73"/>
      <c r="BT594" s="73"/>
      <c r="BU594" s="73"/>
      <c r="BV594" s="73"/>
      <c r="BW594" s="73"/>
      <c r="BX594" s="105">
        <v>36</v>
      </c>
      <c r="BY594" s="73"/>
      <c r="BZ594" s="73"/>
      <c r="CA594" s="73"/>
      <c r="CB594" s="73"/>
      <c r="CC594" s="73"/>
      <c r="CD594" s="75">
        <f t="shared" si="38"/>
        <v>0</v>
      </c>
    </row>
    <row r="595" spans="1:82" ht="15" customHeight="1">
      <c r="A595" s="43" t="s">
        <v>24</v>
      </c>
      <c r="B595" s="103">
        <v>40630</v>
      </c>
      <c r="C595" s="104" t="s">
        <v>38</v>
      </c>
      <c r="D595" s="106" t="s">
        <v>748</v>
      </c>
      <c r="E595" s="105">
        <v>-610.71</v>
      </c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105">
        <v>-610.71</v>
      </c>
      <c r="AH595" s="73"/>
      <c r="AI595" s="73"/>
      <c r="AJ595" s="73"/>
      <c r="AK595" s="73"/>
      <c r="AL595" s="73"/>
      <c r="AM595" s="75"/>
      <c r="AN595" s="75"/>
      <c r="AO595" s="75"/>
      <c r="AP595" s="75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4"/>
      <c r="BD595" s="74"/>
      <c r="BE595" s="74"/>
      <c r="BF595" s="74"/>
      <c r="BG595" s="73"/>
      <c r="BH595" s="73"/>
      <c r="BI595" s="73"/>
      <c r="BJ595" s="73"/>
      <c r="BK595" s="73"/>
      <c r="BL595" s="73"/>
      <c r="BM595" s="73"/>
      <c r="BN595" s="73"/>
      <c r="BO595" s="73"/>
      <c r="BP595" s="73"/>
      <c r="BQ595" s="73"/>
      <c r="BR595" s="73"/>
      <c r="BS595" s="73"/>
      <c r="BT595" s="73"/>
      <c r="BU595" s="73"/>
      <c r="BV595" s="73"/>
      <c r="BW595" s="73"/>
      <c r="BX595" s="73"/>
      <c r="BY595" s="73"/>
      <c r="BZ595" s="73"/>
      <c r="CA595" s="73"/>
      <c r="CB595" s="73"/>
      <c r="CC595" s="73"/>
      <c r="CD595" s="75">
        <f t="shared" si="38"/>
        <v>0</v>
      </c>
    </row>
    <row r="596" spans="1:82" ht="15" customHeight="1">
      <c r="A596" s="43" t="s">
        <v>24</v>
      </c>
      <c r="B596" s="103">
        <v>40630</v>
      </c>
      <c r="C596" s="104" t="s">
        <v>180</v>
      </c>
      <c r="D596" s="135" t="s">
        <v>526</v>
      </c>
      <c r="E596" s="105">
        <v>-1.5</v>
      </c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4"/>
      <c r="BD596" s="74"/>
      <c r="BE596" s="74"/>
      <c r="BF596" s="74"/>
      <c r="BG596" s="73"/>
      <c r="BH596" s="73"/>
      <c r="BI596" s="73"/>
      <c r="BJ596" s="73"/>
      <c r="BK596" s="73"/>
      <c r="BL596" s="73"/>
      <c r="BM596" s="105">
        <v>-1.5</v>
      </c>
      <c r="BN596" s="73"/>
      <c r="BO596" s="73"/>
      <c r="BP596" s="73"/>
      <c r="BQ596" s="73"/>
      <c r="BR596" s="73"/>
      <c r="BS596" s="73"/>
      <c r="BT596" s="73"/>
      <c r="BU596" s="73"/>
      <c r="BV596" s="73"/>
      <c r="BW596" s="73"/>
      <c r="BX596" s="73"/>
      <c r="BY596" s="73"/>
      <c r="BZ596" s="73"/>
      <c r="CA596" s="73"/>
      <c r="CB596" s="73"/>
      <c r="CC596" s="73"/>
      <c r="CD596" s="75">
        <f t="shared" si="38"/>
        <v>0</v>
      </c>
    </row>
    <row r="597" spans="1:82" ht="15" customHeight="1">
      <c r="A597" s="43" t="s">
        <v>24</v>
      </c>
      <c r="B597" s="103">
        <v>40630</v>
      </c>
      <c r="C597" s="140" t="s">
        <v>539</v>
      </c>
      <c r="D597" s="135" t="s">
        <v>526</v>
      </c>
      <c r="E597" s="105">
        <v>1.5</v>
      </c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4"/>
      <c r="BD597" s="74"/>
      <c r="BE597" s="74"/>
      <c r="BF597" s="74"/>
      <c r="BG597" s="73"/>
      <c r="BH597" s="73"/>
      <c r="BI597" s="73"/>
      <c r="BJ597" s="73"/>
      <c r="BK597" s="73"/>
      <c r="BL597" s="73"/>
      <c r="BM597" s="105">
        <v>1.5</v>
      </c>
      <c r="BN597" s="73"/>
      <c r="BO597" s="73"/>
      <c r="BP597" s="73"/>
      <c r="BQ597" s="73"/>
      <c r="BR597" s="73"/>
      <c r="BS597" s="73"/>
      <c r="BT597" s="73"/>
      <c r="BU597" s="73"/>
      <c r="BV597" s="73"/>
      <c r="BW597" s="73"/>
      <c r="BX597" s="73"/>
      <c r="BY597" s="73"/>
      <c r="BZ597" s="73"/>
      <c r="CA597" s="73"/>
      <c r="CB597" s="73"/>
      <c r="CC597" s="73"/>
      <c r="CD597" s="75">
        <f t="shared" si="38"/>
        <v>0</v>
      </c>
    </row>
    <row r="598" spans="1:82" ht="15" customHeight="1">
      <c r="A598" s="43" t="s">
        <v>24</v>
      </c>
      <c r="B598" s="103">
        <v>40630</v>
      </c>
      <c r="C598" s="104" t="s">
        <v>39</v>
      </c>
      <c r="D598" s="106" t="s">
        <v>748</v>
      </c>
      <c r="E598" s="105">
        <v>-923.78</v>
      </c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105">
        <v>-461.89</v>
      </c>
      <c r="AN598" s="73"/>
      <c r="AO598" s="105">
        <v>-461.89</v>
      </c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4"/>
      <c r="BD598" s="74"/>
      <c r="BE598" s="74"/>
      <c r="BF598" s="74"/>
      <c r="BG598" s="73"/>
      <c r="BH598" s="73"/>
      <c r="BI598" s="73"/>
      <c r="BJ598" s="73"/>
      <c r="BK598" s="73"/>
      <c r="BL598" s="73"/>
      <c r="BM598" s="73"/>
      <c r="BN598" s="73"/>
      <c r="BO598" s="73"/>
      <c r="BP598" s="73"/>
      <c r="BQ598" s="73"/>
      <c r="BR598" s="73"/>
      <c r="BS598" s="73"/>
      <c r="BT598" s="73"/>
      <c r="BU598" s="73"/>
      <c r="BV598" s="73"/>
      <c r="BW598" s="73"/>
      <c r="BX598" s="73"/>
      <c r="BY598" s="73"/>
      <c r="BZ598" s="73"/>
      <c r="CA598" s="73"/>
      <c r="CB598" s="73"/>
      <c r="CC598" s="73"/>
      <c r="CD598" s="75">
        <f t="shared" si="38"/>
        <v>0</v>
      </c>
    </row>
    <row r="599" spans="1:82" ht="15" customHeight="1">
      <c r="A599" s="43" t="s">
        <v>24</v>
      </c>
      <c r="B599" s="103">
        <v>40630</v>
      </c>
      <c r="C599" s="104" t="s">
        <v>180</v>
      </c>
      <c r="D599" s="135" t="s">
        <v>526</v>
      </c>
      <c r="E599" s="105">
        <v>-1.5</v>
      </c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/>
      <c r="BC599" s="74"/>
      <c r="BD599" s="74"/>
      <c r="BE599" s="74"/>
      <c r="BF599" s="74"/>
      <c r="BG599" s="73"/>
      <c r="BH599" s="73"/>
      <c r="BI599" s="73"/>
      <c r="BJ599" s="73"/>
      <c r="BK599" s="73"/>
      <c r="BL599" s="73"/>
      <c r="BM599" s="105">
        <v>-1.5</v>
      </c>
      <c r="BN599" s="73"/>
      <c r="BO599" s="73"/>
      <c r="BP599" s="73"/>
      <c r="BQ599" s="73"/>
      <c r="BR599" s="73"/>
      <c r="BS599" s="73"/>
      <c r="BT599" s="73"/>
      <c r="BU599" s="73"/>
      <c r="BV599" s="73"/>
      <c r="BW599" s="73"/>
      <c r="BX599" s="73"/>
      <c r="BY599" s="73"/>
      <c r="BZ599" s="73"/>
      <c r="CA599" s="73"/>
      <c r="CB599" s="73"/>
      <c r="CC599" s="73"/>
      <c r="CD599" s="75">
        <f t="shared" si="38"/>
        <v>0</v>
      </c>
    </row>
    <row r="600" spans="1:82" ht="15" customHeight="1">
      <c r="A600" s="43" t="s">
        <v>24</v>
      </c>
      <c r="B600" s="103">
        <v>40630</v>
      </c>
      <c r="C600" s="140" t="s">
        <v>540</v>
      </c>
      <c r="D600" s="135" t="s">
        <v>526</v>
      </c>
      <c r="E600" s="105">
        <v>1.5</v>
      </c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/>
      <c r="BC600" s="74"/>
      <c r="BD600" s="74"/>
      <c r="BE600" s="74"/>
      <c r="BF600" s="74"/>
      <c r="BG600" s="73"/>
      <c r="BH600" s="73"/>
      <c r="BI600" s="73"/>
      <c r="BJ600" s="73"/>
      <c r="BK600" s="73"/>
      <c r="BL600" s="73"/>
      <c r="BM600" s="105">
        <v>1.5</v>
      </c>
      <c r="BN600" s="73"/>
      <c r="BO600" s="73"/>
      <c r="BP600" s="73"/>
      <c r="BQ600" s="73"/>
      <c r="BR600" s="73"/>
      <c r="BS600" s="73"/>
      <c r="BT600" s="73"/>
      <c r="BU600" s="73"/>
      <c r="BV600" s="73"/>
      <c r="BW600" s="73"/>
      <c r="BX600" s="73"/>
      <c r="BY600" s="73"/>
      <c r="BZ600" s="73"/>
      <c r="CA600" s="73"/>
      <c r="CB600" s="73"/>
      <c r="CC600" s="73"/>
      <c r="CD600" s="75">
        <f t="shared" si="38"/>
        <v>0</v>
      </c>
    </row>
    <row r="601" spans="1:82" ht="15" customHeight="1">
      <c r="A601" s="43" t="s">
        <v>24</v>
      </c>
      <c r="B601" s="103">
        <v>40630</v>
      </c>
      <c r="C601" s="104" t="s">
        <v>198</v>
      </c>
      <c r="D601" s="106" t="s">
        <v>748</v>
      </c>
      <c r="E601" s="105">
        <v>-80</v>
      </c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105">
        <v>-80</v>
      </c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/>
      <c r="BC601" s="74"/>
      <c r="BD601" s="74"/>
      <c r="BE601" s="74"/>
      <c r="BF601" s="74"/>
      <c r="BG601" s="73"/>
      <c r="BH601" s="73"/>
      <c r="BI601" s="73"/>
      <c r="BJ601" s="73"/>
      <c r="BK601" s="73"/>
      <c r="BL601" s="73"/>
      <c r="BM601" s="73"/>
      <c r="BN601" s="73"/>
      <c r="BO601" s="73"/>
      <c r="BP601" s="73"/>
      <c r="BQ601" s="73"/>
      <c r="BR601" s="73"/>
      <c r="BS601" s="73"/>
      <c r="BT601" s="73"/>
      <c r="BU601" s="73"/>
      <c r="BV601" s="73"/>
      <c r="BW601" s="73"/>
      <c r="BX601" s="73"/>
      <c r="BY601" s="73"/>
      <c r="BZ601" s="73"/>
      <c r="CA601" s="73"/>
      <c r="CB601" s="73"/>
      <c r="CC601" s="73"/>
      <c r="CD601" s="75">
        <f t="shared" si="38"/>
        <v>0</v>
      </c>
    </row>
    <row r="602" spans="1:82" ht="15" customHeight="1">
      <c r="A602" s="43" t="s">
        <v>24</v>
      </c>
      <c r="B602" s="103">
        <v>40630</v>
      </c>
      <c r="C602" s="104" t="s">
        <v>180</v>
      </c>
      <c r="D602" s="135" t="s">
        <v>526</v>
      </c>
      <c r="E602" s="105">
        <v>-1</v>
      </c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/>
      <c r="BC602" s="74"/>
      <c r="BD602" s="74"/>
      <c r="BE602" s="74"/>
      <c r="BF602" s="74"/>
      <c r="BG602" s="73"/>
      <c r="BH602" s="73"/>
      <c r="BI602" s="73"/>
      <c r="BJ602" s="73"/>
      <c r="BK602" s="73"/>
      <c r="BL602" s="73"/>
      <c r="BM602" s="105">
        <v>-1</v>
      </c>
      <c r="BN602" s="73"/>
      <c r="BO602" s="73"/>
      <c r="BP602" s="73"/>
      <c r="BQ602" s="73"/>
      <c r="BR602" s="73"/>
      <c r="BS602" s="73"/>
      <c r="BT602" s="73"/>
      <c r="BU602" s="73"/>
      <c r="BV602" s="73"/>
      <c r="BW602" s="73"/>
      <c r="BX602" s="73"/>
      <c r="BY602" s="73"/>
      <c r="BZ602" s="73"/>
      <c r="CA602" s="73"/>
      <c r="CB602" s="73"/>
      <c r="CC602" s="73"/>
      <c r="CD602" s="75">
        <f t="shared" si="38"/>
        <v>0</v>
      </c>
    </row>
    <row r="603" spans="1:82" ht="15" customHeight="1">
      <c r="A603" s="43" t="s">
        <v>24</v>
      </c>
      <c r="B603" s="103">
        <v>40630</v>
      </c>
      <c r="C603" s="140" t="s">
        <v>604</v>
      </c>
      <c r="D603" s="135" t="s">
        <v>526</v>
      </c>
      <c r="E603" s="105">
        <v>1</v>
      </c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73"/>
      <c r="BB603" s="73"/>
      <c r="BC603" s="74"/>
      <c r="BD603" s="74"/>
      <c r="BE603" s="74"/>
      <c r="BF603" s="74"/>
      <c r="BG603" s="73"/>
      <c r="BH603" s="73"/>
      <c r="BI603" s="73"/>
      <c r="BJ603" s="73"/>
      <c r="BK603" s="73"/>
      <c r="BL603" s="73"/>
      <c r="BM603" s="105">
        <v>1</v>
      </c>
      <c r="BN603" s="73"/>
      <c r="BO603" s="73"/>
      <c r="BP603" s="73"/>
      <c r="BQ603" s="73"/>
      <c r="BR603" s="73"/>
      <c r="BS603" s="73"/>
      <c r="BT603" s="73"/>
      <c r="BU603" s="73"/>
      <c r="BV603" s="73"/>
      <c r="BW603" s="73"/>
      <c r="BX603" s="73"/>
      <c r="BY603" s="73"/>
      <c r="BZ603" s="73"/>
      <c r="CA603" s="73"/>
      <c r="CB603" s="73"/>
      <c r="CC603" s="73"/>
      <c r="CD603" s="75">
        <f t="shared" si="38"/>
        <v>0</v>
      </c>
    </row>
    <row r="604" spans="1:82" ht="15" customHeight="1">
      <c r="A604" s="43" t="s">
        <v>24</v>
      </c>
      <c r="B604" s="103">
        <v>40630</v>
      </c>
      <c r="C604" s="104" t="s">
        <v>199</v>
      </c>
      <c r="D604" s="106" t="s">
        <v>748</v>
      </c>
      <c r="E604" s="105">
        <v>-100</v>
      </c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105">
        <v>-100</v>
      </c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/>
      <c r="BC604" s="74"/>
      <c r="BD604" s="74"/>
      <c r="BE604" s="74"/>
      <c r="BF604" s="74"/>
      <c r="BG604" s="73"/>
      <c r="BH604" s="73"/>
      <c r="BI604" s="73"/>
      <c r="BJ604" s="73"/>
      <c r="BK604" s="73"/>
      <c r="BL604" s="73"/>
      <c r="BM604" s="73"/>
      <c r="BN604" s="73"/>
      <c r="BO604" s="73"/>
      <c r="BP604" s="73"/>
      <c r="BQ604" s="73"/>
      <c r="BR604" s="73"/>
      <c r="BS604" s="73"/>
      <c r="BT604" s="73"/>
      <c r="BU604" s="73"/>
      <c r="BV604" s="73"/>
      <c r="BW604" s="73"/>
      <c r="BX604" s="73"/>
      <c r="BY604" s="73"/>
      <c r="BZ604" s="73"/>
      <c r="CA604" s="73"/>
      <c r="CB604" s="73"/>
      <c r="CC604" s="73"/>
      <c r="CD604" s="75">
        <f t="shared" si="38"/>
        <v>0</v>
      </c>
    </row>
    <row r="605" spans="1:82" ht="15" customHeight="1">
      <c r="A605" s="43" t="s">
        <v>24</v>
      </c>
      <c r="B605" s="103">
        <v>40630</v>
      </c>
      <c r="C605" s="104" t="s">
        <v>42</v>
      </c>
      <c r="D605" s="106" t="s">
        <v>748</v>
      </c>
      <c r="E605" s="105">
        <v>-80</v>
      </c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105">
        <v>-80</v>
      </c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/>
      <c r="BC605" s="74"/>
      <c r="BD605" s="74"/>
      <c r="BE605" s="74"/>
      <c r="BF605" s="74"/>
      <c r="BG605" s="73"/>
      <c r="BH605" s="73"/>
      <c r="BI605" s="73"/>
      <c r="BJ605" s="73"/>
      <c r="BK605" s="73"/>
      <c r="BL605" s="73"/>
      <c r="BM605" s="73"/>
      <c r="BN605" s="73"/>
      <c r="BO605" s="73"/>
      <c r="BP605" s="73"/>
      <c r="BQ605" s="73"/>
      <c r="BR605" s="73"/>
      <c r="BS605" s="73"/>
      <c r="BT605" s="73"/>
      <c r="BU605" s="73"/>
      <c r="BV605" s="73"/>
      <c r="BW605" s="73"/>
      <c r="BX605" s="73"/>
      <c r="BY605" s="73"/>
      <c r="BZ605" s="73"/>
      <c r="CA605" s="73"/>
      <c r="CB605" s="73"/>
      <c r="CC605" s="73"/>
      <c r="CD605" s="75">
        <f t="shared" si="38"/>
        <v>0</v>
      </c>
    </row>
    <row r="606" spans="1:82" ht="15" customHeight="1">
      <c r="A606" s="43" t="s">
        <v>24</v>
      </c>
      <c r="B606" s="103">
        <v>40630</v>
      </c>
      <c r="C606" s="104" t="s">
        <v>180</v>
      </c>
      <c r="D606" s="135" t="s">
        <v>526</v>
      </c>
      <c r="E606" s="105">
        <v>-1</v>
      </c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73"/>
      <c r="BB606" s="73"/>
      <c r="BC606" s="74"/>
      <c r="BD606" s="74"/>
      <c r="BE606" s="74"/>
      <c r="BF606" s="74"/>
      <c r="BG606" s="73"/>
      <c r="BH606" s="73"/>
      <c r="BI606" s="73"/>
      <c r="BJ606" s="73"/>
      <c r="BK606" s="73"/>
      <c r="BL606" s="73"/>
      <c r="BM606" s="105">
        <v>-1</v>
      </c>
      <c r="BN606" s="73"/>
      <c r="BO606" s="73"/>
      <c r="BP606" s="73"/>
      <c r="BQ606" s="73"/>
      <c r="BR606" s="73"/>
      <c r="BS606" s="73"/>
      <c r="BT606" s="73"/>
      <c r="BU606" s="73"/>
      <c r="BV606" s="73"/>
      <c r="BW606" s="73"/>
      <c r="BX606" s="73"/>
      <c r="BY606" s="73"/>
      <c r="BZ606" s="73"/>
      <c r="CA606" s="73"/>
      <c r="CB606" s="73"/>
      <c r="CC606" s="73"/>
      <c r="CD606" s="75">
        <f t="shared" si="38"/>
        <v>0</v>
      </c>
    </row>
    <row r="607" spans="1:82" ht="15" customHeight="1">
      <c r="A607" s="43" t="s">
        <v>24</v>
      </c>
      <c r="B607" s="103">
        <v>40630</v>
      </c>
      <c r="C607" s="140" t="s">
        <v>605</v>
      </c>
      <c r="D607" s="135" t="s">
        <v>526</v>
      </c>
      <c r="E607" s="105">
        <v>1</v>
      </c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73"/>
      <c r="BB607" s="73"/>
      <c r="BC607" s="74"/>
      <c r="BD607" s="74"/>
      <c r="BE607" s="74"/>
      <c r="BF607" s="74"/>
      <c r="BG607" s="73"/>
      <c r="BH607" s="73"/>
      <c r="BI607" s="73"/>
      <c r="BJ607" s="73"/>
      <c r="BK607" s="73"/>
      <c r="BL607" s="73"/>
      <c r="BM607" s="105">
        <v>1</v>
      </c>
      <c r="BN607" s="73"/>
      <c r="BO607" s="73"/>
      <c r="BP607" s="73"/>
      <c r="BQ607" s="73"/>
      <c r="BR607" s="73"/>
      <c r="BS607" s="73"/>
      <c r="BT607" s="73"/>
      <c r="BU607" s="73"/>
      <c r="BV607" s="73"/>
      <c r="BW607" s="73"/>
      <c r="BX607" s="73"/>
      <c r="BY607" s="73"/>
      <c r="BZ607" s="73"/>
      <c r="CA607" s="73"/>
      <c r="CB607" s="73"/>
      <c r="CC607" s="73"/>
      <c r="CD607" s="75">
        <f t="shared" si="38"/>
        <v>0</v>
      </c>
    </row>
    <row r="608" spans="1:82" ht="15" customHeight="1">
      <c r="A608" s="43" t="s">
        <v>24</v>
      </c>
      <c r="B608" s="103">
        <v>40630</v>
      </c>
      <c r="C608" s="104" t="s">
        <v>40</v>
      </c>
      <c r="D608" s="106" t="s">
        <v>748</v>
      </c>
      <c r="E608" s="105">
        <v>-80</v>
      </c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105">
        <v>-80</v>
      </c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/>
      <c r="BC608" s="74"/>
      <c r="BD608" s="74"/>
      <c r="BE608" s="74"/>
      <c r="BF608" s="74"/>
      <c r="BG608" s="73"/>
      <c r="BH608" s="73"/>
      <c r="BI608" s="73"/>
      <c r="BJ608" s="73"/>
      <c r="BK608" s="73"/>
      <c r="BL608" s="73"/>
      <c r="BM608" s="73"/>
      <c r="BN608" s="73"/>
      <c r="BO608" s="73"/>
      <c r="BP608" s="73"/>
      <c r="BQ608" s="73"/>
      <c r="BR608" s="73"/>
      <c r="BS608" s="73"/>
      <c r="BT608" s="73"/>
      <c r="BU608" s="73"/>
      <c r="BV608" s="73"/>
      <c r="BW608" s="73"/>
      <c r="BX608" s="73"/>
      <c r="BY608" s="73"/>
      <c r="BZ608" s="73"/>
      <c r="CA608" s="73"/>
      <c r="CB608" s="73"/>
      <c r="CC608" s="73"/>
      <c r="CD608" s="75">
        <f t="shared" si="38"/>
        <v>0</v>
      </c>
    </row>
    <row r="609" spans="1:82" ht="15" customHeight="1">
      <c r="A609" s="43" t="s">
        <v>24</v>
      </c>
      <c r="B609" s="103">
        <v>40630</v>
      </c>
      <c r="C609" s="104" t="s">
        <v>180</v>
      </c>
      <c r="D609" s="135" t="s">
        <v>526</v>
      </c>
      <c r="E609" s="105">
        <v>-1</v>
      </c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73"/>
      <c r="BB609" s="73"/>
      <c r="BC609" s="74"/>
      <c r="BD609" s="74"/>
      <c r="BE609" s="74"/>
      <c r="BF609" s="74"/>
      <c r="BG609" s="73"/>
      <c r="BH609" s="73"/>
      <c r="BI609" s="73"/>
      <c r="BJ609" s="73"/>
      <c r="BK609" s="73"/>
      <c r="BL609" s="73"/>
      <c r="BM609" s="105">
        <v>-1</v>
      </c>
      <c r="BN609" s="73"/>
      <c r="BO609" s="73"/>
      <c r="BP609" s="73"/>
      <c r="BQ609" s="73"/>
      <c r="BR609" s="73"/>
      <c r="BS609" s="73"/>
      <c r="BT609" s="73"/>
      <c r="BU609" s="73"/>
      <c r="BV609" s="73"/>
      <c r="BW609" s="73"/>
      <c r="BX609" s="73"/>
      <c r="BY609" s="73"/>
      <c r="BZ609" s="73"/>
      <c r="CA609" s="73"/>
      <c r="CB609" s="73"/>
      <c r="CC609" s="73"/>
      <c r="CD609" s="75">
        <f t="shared" si="38"/>
        <v>0</v>
      </c>
    </row>
    <row r="610" spans="1:82" ht="15" customHeight="1">
      <c r="A610" s="43" t="s">
        <v>24</v>
      </c>
      <c r="B610" s="103">
        <v>40630</v>
      </c>
      <c r="C610" s="140" t="s">
        <v>607</v>
      </c>
      <c r="D610" s="135" t="s">
        <v>526</v>
      </c>
      <c r="E610" s="105">
        <v>1</v>
      </c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73"/>
      <c r="BB610" s="73"/>
      <c r="BC610" s="74"/>
      <c r="BD610" s="74"/>
      <c r="BE610" s="74"/>
      <c r="BF610" s="74"/>
      <c r="BG610" s="73"/>
      <c r="BH610" s="73"/>
      <c r="BI610" s="73"/>
      <c r="BJ610" s="73"/>
      <c r="BK610" s="73"/>
      <c r="BL610" s="73"/>
      <c r="BM610" s="105">
        <v>1</v>
      </c>
      <c r="BN610" s="73"/>
      <c r="BO610" s="73"/>
      <c r="BP610" s="73"/>
      <c r="BQ610" s="73"/>
      <c r="BR610" s="73"/>
      <c r="BS610" s="73"/>
      <c r="BT610" s="73"/>
      <c r="BU610" s="73"/>
      <c r="BV610" s="73"/>
      <c r="BW610" s="73"/>
      <c r="BX610" s="73"/>
      <c r="BY610" s="73"/>
      <c r="BZ610" s="73"/>
      <c r="CA610" s="73"/>
      <c r="CB610" s="73"/>
      <c r="CC610" s="73"/>
      <c r="CD610" s="75">
        <f t="shared" si="38"/>
        <v>0</v>
      </c>
    </row>
    <row r="611" spans="1:82" ht="15" customHeight="1">
      <c r="A611" s="43" t="s">
        <v>24</v>
      </c>
      <c r="B611" s="103">
        <v>40630</v>
      </c>
      <c r="C611" s="104" t="s">
        <v>41</v>
      </c>
      <c r="D611" s="106" t="s">
        <v>748</v>
      </c>
      <c r="E611" s="105">
        <v>-149.66999999999999</v>
      </c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105">
        <v>-149.66999999999999</v>
      </c>
      <c r="AN611" s="73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73"/>
      <c r="BB611" s="73"/>
      <c r="BC611" s="74"/>
      <c r="BD611" s="74"/>
      <c r="BE611" s="74"/>
      <c r="BF611" s="74"/>
      <c r="BG611" s="73"/>
      <c r="BH611" s="73"/>
      <c r="BI611" s="73"/>
      <c r="BJ611" s="73"/>
      <c r="BK611" s="73"/>
      <c r="BL611" s="73"/>
      <c r="BM611" s="73"/>
      <c r="BN611" s="73"/>
      <c r="BO611" s="73"/>
      <c r="BP611" s="73"/>
      <c r="BQ611" s="73"/>
      <c r="BR611" s="73"/>
      <c r="BS611" s="73"/>
      <c r="BT611" s="73"/>
      <c r="BU611" s="73"/>
      <c r="BV611" s="73"/>
      <c r="BW611" s="73"/>
      <c r="BX611" s="73"/>
      <c r="BY611" s="73"/>
      <c r="BZ611" s="73"/>
      <c r="CA611" s="73"/>
      <c r="CB611" s="73"/>
      <c r="CC611" s="73"/>
      <c r="CD611" s="75">
        <f t="shared" si="38"/>
        <v>0</v>
      </c>
    </row>
    <row r="612" spans="1:82" ht="15" customHeight="1">
      <c r="A612" s="43" t="s">
        <v>24</v>
      </c>
      <c r="B612" s="103">
        <v>40630</v>
      </c>
      <c r="C612" s="104" t="s">
        <v>180</v>
      </c>
      <c r="D612" s="135" t="s">
        <v>526</v>
      </c>
      <c r="E612" s="105">
        <v>-1</v>
      </c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73"/>
      <c r="BB612" s="73"/>
      <c r="BC612" s="74"/>
      <c r="BD612" s="74"/>
      <c r="BE612" s="74"/>
      <c r="BF612" s="74"/>
      <c r="BG612" s="73"/>
      <c r="BH612" s="73"/>
      <c r="BI612" s="73"/>
      <c r="BJ612" s="73"/>
      <c r="BK612" s="73"/>
      <c r="BL612" s="73"/>
      <c r="BM612" s="105">
        <v>-1</v>
      </c>
      <c r="BN612" s="73"/>
      <c r="BO612" s="73"/>
      <c r="BP612" s="73"/>
      <c r="BQ612" s="73"/>
      <c r="BR612" s="73"/>
      <c r="BS612" s="73"/>
      <c r="BT612" s="73"/>
      <c r="BU612" s="73"/>
      <c r="BV612" s="73"/>
      <c r="BW612" s="73"/>
      <c r="BX612" s="73"/>
      <c r="BY612" s="73"/>
      <c r="BZ612" s="73"/>
      <c r="CA612" s="73"/>
      <c r="CB612" s="73"/>
      <c r="CC612" s="73"/>
      <c r="CD612" s="75">
        <f t="shared" si="38"/>
        <v>0</v>
      </c>
    </row>
    <row r="613" spans="1:82" ht="15" customHeight="1">
      <c r="A613" s="43" t="s">
        <v>24</v>
      </c>
      <c r="B613" s="103">
        <v>40630</v>
      </c>
      <c r="C613" s="140" t="s">
        <v>541</v>
      </c>
      <c r="D613" s="135" t="s">
        <v>526</v>
      </c>
      <c r="E613" s="105">
        <v>1</v>
      </c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/>
      <c r="BC613" s="74"/>
      <c r="BD613" s="74"/>
      <c r="BE613" s="74"/>
      <c r="BF613" s="74"/>
      <c r="BG613" s="73"/>
      <c r="BH613" s="73"/>
      <c r="BI613" s="73"/>
      <c r="BJ613" s="73"/>
      <c r="BK613" s="73"/>
      <c r="BL613" s="73"/>
      <c r="BM613" s="105">
        <v>1</v>
      </c>
      <c r="BN613" s="73"/>
      <c r="BO613" s="73"/>
      <c r="BP613" s="73"/>
      <c r="BQ613" s="73"/>
      <c r="BR613" s="73"/>
      <c r="BS613" s="73"/>
      <c r="BT613" s="73"/>
      <c r="BU613" s="73"/>
      <c r="BV613" s="73"/>
      <c r="BW613" s="73"/>
      <c r="BX613" s="73"/>
      <c r="BY613" s="73"/>
      <c r="BZ613" s="73"/>
      <c r="CA613" s="73"/>
      <c r="CB613" s="73"/>
      <c r="CC613" s="73"/>
      <c r="CD613" s="75">
        <f t="shared" si="38"/>
        <v>0</v>
      </c>
    </row>
    <row r="614" spans="1:82" ht="15" customHeight="1">
      <c r="A614" s="43" t="s">
        <v>24</v>
      </c>
      <c r="B614" s="103">
        <v>40630</v>
      </c>
      <c r="C614" s="104" t="s">
        <v>210</v>
      </c>
      <c r="D614" s="106" t="s">
        <v>748</v>
      </c>
      <c r="E614" s="105">
        <v>-240</v>
      </c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105">
        <v>-240</v>
      </c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4"/>
      <c r="BD614" s="74"/>
      <c r="BE614" s="74"/>
      <c r="BF614" s="74"/>
      <c r="BG614" s="73"/>
      <c r="BH614" s="73"/>
      <c r="BI614" s="73"/>
      <c r="BJ614" s="73"/>
      <c r="BK614" s="73"/>
      <c r="BL614" s="73"/>
      <c r="BM614" s="73"/>
      <c r="BN614" s="73"/>
      <c r="BO614" s="73"/>
      <c r="BP614" s="73"/>
      <c r="BQ614" s="73"/>
      <c r="BR614" s="73"/>
      <c r="BS614" s="73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5">
        <f t="shared" si="38"/>
        <v>0</v>
      </c>
    </row>
    <row r="615" spans="1:82" ht="15" customHeight="1">
      <c r="A615" s="43" t="s">
        <v>24</v>
      </c>
      <c r="B615" s="103">
        <v>40630</v>
      </c>
      <c r="C615" s="104" t="s">
        <v>180</v>
      </c>
      <c r="D615" s="135" t="s">
        <v>526</v>
      </c>
      <c r="E615" s="105">
        <v>-1</v>
      </c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/>
      <c r="BC615" s="74"/>
      <c r="BD615" s="74"/>
      <c r="BE615" s="74"/>
      <c r="BF615" s="74"/>
      <c r="BG615" s="73"/>
      <c r="BH615" s="73"/>
      <c r="BI615" s="73"/>
      <c r="BJ615" s="73"/>
      <c r="BK615" s="73"/>
      <c r="BL615" s="73"/>
      <c r="BM615" s="105">
        <v>-1</v>
      </c>
      <c r="BN615" s="73"/>
      <c r="BO615" s="73"/>
      <c r="BP615" s="73"/>
      <c r="BQ615" s="73"/>
      <c r="BR615" s="73"/>
      <c r="BS615" s="73"/>
      <c r="BT615" s="73"/>
      <c r="BU615" s="73"/>
      <c r="BV615" s="73"/>
      <c r="BW615" s="73"/>
      <c r="BX615" s="73"/>
      <c r="BY615" s="73"/>
      <c r="BZ615" s="73"/>
      <c r="CA615" s="73"/>
      <c r="CB615" s="73"/>
      <c r="CC615" s="73"/>
      <c r="CD615" s="75">
        <f t="shared" si="38"/>
        <v>0</v>
      </c>
    </row>
    <row r="616" spans="1:82" ht="15" customHeight="1">
      <c r="A616" s="43" t="s">
        <v>24</v>
      </c>
      <c r="B616" s="103">
        <v>40630</v>
      </c>
      <c r="C616" s="140" t="s">
        <v>662</v>
      </c>
      <c r="D616" s="135" t="s">
        <v>526</v>
      </c>
      <c r="E616" s="105">
        <v>1</v>
      </c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4"/>
      <c r="BD616" s="74"/>
      <c r="BE616" s="74"/>
      <c r="BF616" s="74"/>
      <c r="BG616" s="73"/>
      <c r="BH616" s="73"/>
      <c r="BI616" s="73"/>
      <c r="BJ616" s="73"/>
      <c r="BK616" s="73"/>
      <c r="BL616" s="73"/>
      <c r="BM616" s="105">
        <v>1</v>
      </c>
      <c r="BN616" s="73"/>
      <c r="BO616" s="73"/>
      <c r="BP616" s="73"/>
      <c r="BQ616" s="73"/>
      <c r="BR616" s="73"/>
      <c r="BS616" s="73"/>
      <c r="BT616" s="73"/>
      <c r="BU616" s="73"/>
      <c r="BV616" s="73"/>
      <c r="BW616" s="73"/>
      <c r="BX616" s="73"/>
      <c r="BY616" s="73"/>
      <c r="BZ616" s="73"/>
      <c r="CA616" s="73"/>
      <c r="CB616" s="73"/>
      <c r="CC616" s="73"/>
      <c r="CD616" s="75">
        <f t="shared" si="38"/>
        <v>0</v>
      </c>
    </row>
    <row r="617" spans="1:82" ht="15" customHeight="1">
      <c r="A617" s="43" t="s">
        <v>24</v>
      </c>
      <c r="B617" s="103">
        <v>40630</v>
      </c>
      <c r="C617" s="104" t="s">
        <v>213</v>
      </c>
      <c r="D617" s="135"/>
      <c r="E617" s="105">
        <v>-388</v>
      </c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/>
      <c r="BC617" s="74"/>
      <c r="BD617" s="74"/>
      <c r="BE617" s="74"/>
      <c r="BF617" s="74"/>
      <c r="BG617" s="73"/>
      <c r="BH617" s="73"/>
      <c r="BI617" s="73"/>
      <c r="BJ617" s="73"/>
      <c r="BK617" s="73"/>
      <c r="BL617" s="73"/>
      <c r="BM617" s="73"/>
      <c r="BN617" s="73"/>
      <c r="BO617" s="73"/>
      <c r="BP617" s="73"/>
      <c r="BQ617" s="73"/>
      <c r="BR617" s="73"/>
      <c r="BS617" s="73"/>
      <c r="BT617" s="73"/>
      <c r="BU617" s="73"/>
      <c r="BV617" s="73"/>
      <c r="BW617" s="73"/>
      <c r="BX617" s="73"/>
      <c r="BY617" s="73"/>
      <c r="BZ617" s="73"/>
      <c r="CA617" s="105">
        <v>-388</v>
      </c>
      <c r="CB617" s="73"/>
      <c r="CC617" s="73"/>
      <c r="CD617" s="75">
        <f t="shared" si="38"/>
        <v>-388</v>
      </c>
    </row>
    <row r="618" spans="1:82" ht="15" customHeight="1">
      <c r="A618" s="48" t="s">
        <v>23</v>
      </c>
      <c r="B618" s="103">
        <v>40630</v>
      </c>
      <c r="C618" s="104" t="s">
        <v>612</v>
      </c>
      <c r="D618" s="135"/>
      <c r="E618" s="105">
        <v>388</v>
      </c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/>
      <c r="BC618" s="74"/>
      <c r="BD618" s="74"/>
      <c r="BE618" s="74"/>
      <c r="BF618" s="74"/>
      <c r="BG618" s="73"/>
      <c r="BH618" s="73"/>
      <c r="BI618" s="73"/>
      <c r="BJ618" s="73"/>
      <c r="BK618" s="73"/>
      <c r="BL618" s="73"/>
      <c r="BM618" s="73"/>
      <c r="BN618" s="73"/>
      <c r="BO618" s="73"/>
      <c r="BP618" s="73"/>
      <c r="BQ618" s="73"/>
      <c r="BR618" s="73"/>
      <c r="BS618" s="73"/>
      <c r="BT618" s="73"/>
      <c r="BU618" s="73"/>
      <c r="BV618" s="73"/>
      <c r="BW618" s="73"/>
      <c r="BX618" s="73"/>
      <c r="BY618" s="73"/>
      <c r="BZ618" s="73"/>
      <c r="CA618" s="73"/>
      <c r="CB618" s="105">
        <v>388</v>
      </c>
      <c r="CC618" s="73"/>
      <c r="CD618" s="75">
        <f t="shared" ref="CD618:CD638" si="39">E618-SUM(F618:BX618)</f>
        <v>388</v>
      </c>
    </row>
    <row r="619" spans="1:82" ht="15" customHeight="1">
      <c r="A619" s="48" t="s">
        <v>23</v>
      </c>
      <c r="B619" s="103">
        <v>40630</v>
      </c>
      <c r="C619" s="104" t="s">
        <v>144</v>
      </c>
      <c r="D619" s="154" t="s">
        <v>91</v>
      </c>
      <c r="E619" s="105">
        <v>-100</v>
      </c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105">
        <v>-100</v>
      </c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/>
      <c r="BC619" s="74"/>
      <c r="BD619" s="74"/>
      <c r="BE619" s="74"/>
      <c r="BF619" s="74"/>
      <c r="BG619" s="73"/>
      <c r="BH619" s="73"/>
      <c r="BI619" s="73"/>
      <c r="BJ619" s="73"/>
      <c r="BK619" s="73"/>
      <c r="BL619" s="73"/>
      <c r="BM619" s="73"/>
      <c r="BN619" s="73"/>
      <c r="BO619" s="73"/>
      <c r="BP619" s="73"/>
      <c r="BQ619" s="73"/>
      <c r="BR619" s="73"/>
      <c r="BS619" s="73"/>
      <c r="BT619" s="73"/>
      <c r="BU619" s="73"/>
      <c r="BV619" s="73"/>
      <c r="BW619" s="73"/>
      <c r="BX619" s="73"/>
      <c r="BY619" s="73"/>
      <c r="BZ619" s="73"/>
      <c r="CA619" s="73"/>
      <c r="CB619" s="105">
        <v>-100</v>
      </c>
      <c r="CC619" s="73"/>
      <c r="CD619" s="75">
        <f t="shared" si="39"/>
        <v>0</v>
      </c>
    </row>
    <row r="620" spans="1:82" ht="15" customHeight="1">
      <c r="A620" s="48" t="s">
        <v>23</v>
      </c>
      <c r="B620" s="103">
        <v>40630</v>
      </c>
      <c r="C620" s="104" t="s">
        <v>451</v>
      </c>
      <c r="D620" s="154" t="s">
        <v>91</v>
      </c>
      <c r="E620" s="105">
        <v>-80</v>
      </c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105">
        <v>-80</v>
      </c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4"/>
      <c r="BD620" s="74"/>
      <c r="BE620" s="74"/>
      <c r="BF620" s="74"/>
      <c r="BG620" s="73"/>
      <c r="BH620" s="73"/>
      <c r="BI620" s="73"/>
      <c r="BJ620" s="73"/>
      <c r="BK620" s="73"/>
      <c r="BL620" s="73"/>
      <c r="BM620" s="73"/>
      <c r="BN620" s="73"/>
      <c r="BO620" s="73"/>
      <c r="BP620" s="73"/>
      <c r="BQ620" s="73"/>
      <c r="BR620" s="73"/>
      <c r="BS620" s="73"/>
      <c r="BT620" s="73"/>
      <c r="BU620" s="73"/>
      <c r="BV620" s="73"/>
      <c r="BW620" s="73"/>
      <c r="BX620" s="73"/>
      <c r="BY620" s="73"/>
      <c r="BZ620" s="73"/>
      <c r="CA620" s="73"/>
      <c r="CB620" s="105">
        <v>-80</v>
      </c>
      <c r="CC620" s="73"/>
      <c r="CD620" s="75">
        <f t="shared" si="39"/>
        <v>0</v>
      </c>
    </row>
    <row r="621" spans="1:82" ht="15" customHeight="1">
      <c r="A621" s="48" t="s">
        <v>23</v>
      </c>
      <c r="B621" s="103">
        <v>40630</v>
      </c>
      <c r="C621" s="104" t="s">
        <v>43</v>
      </c>
      <c r="D621" s="154" t="s">
        <v>91</v>
      </c>
      <c r="E621" s="105">
        <v>-208</v>
      </c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105">
        <v>-80</v>
      </c>
      <c r="AH621" s="73"/>
      <c r="AI621" s="105">
        <v>-128</v>
      </c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/>
      <c r="BC621" s="74"/>
      <c r="BD621" s="74"/>
      <c r="BE621" s="74"/>
      <c r="BF621" s="74"/>
      <c r="BG621" s="73"/>
      <c r="BH621" s="73"/>
      <c r="BI621" s="73"/>
      <c r="BJ621" s="73"/>
      <c r="BK621" s="73"/>
      <c r="BL621" s="73"/>
      <c r="BM621" s="73"/>
      <c r="BN621" s="73"/>
      <c r="BO621" s="73"/>
      <c r="BP621" s="73"/>
      <c r="BQ621" s="73"/>
      <c r="BR621" s="73"/>
      <c r="BS621" s="73"/>
      <c r="BT621" s="73"/>
      <c r="BU621" s="73"/>
      <c r="BV621" s="73"/>
      <c r="BW621" s="73"/>
      <c r="BX621" s="73"/>
      <c r="BY621" s="73"/>
      <c r="BZ621" s="73"/>
      <c r="CA621" s="73"/>
      <c r="CB621" s="105">
        <v>-208</v>
      </c>
      <c r="CC621" s="73"/>
      <c r="CD621" s="75">
        <f t="shared" si="39"/>
        <v>0</v>
      </c>
    </row>
    <row r="622" spans="1:82" ht="15" customHeight="1">
      <c r="A622" s="48" t="s">
        <v>23</v>
      </c>
      <c r="B622" s="103">
        <v>40631</v>
      </c>
      <c r="C622" s="104" t="s">
        <v>638</v>
      </c>
      <c r="D622" s="135"/>
      <c r="E622" s="105">
        <v>6</v>
      </c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105">
        <v>6</v>
      </c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4"/>
      <c r="BD622" s="74"/>
      <c r="BE622" s="74"/>
      <c r="BF622" s="74"/>
      <c r="BG622" s="73"/>
      <c r="BH622" s="73"/>
      <c r="BI622" s="73"/>
      <c r="BJ622" s="73"/>
      <c r="BK622" s="73"/>
      <c r="BL622" s="73"/>
      <c r="BM622" s="73"/>
      <c r="BN622" s="73"/>
      <c r="BO622" s="73"/>
      <c r="BP622" s="73"/>
      <c r="BQ622" s="73"/>
      <c r="BR622" s="73"/>
      <c r="BS622" s="73"/>
      <c r="BT622" s="73"/>
      <c r="BU622" s="73"/>
      <c r="BV622" s="73"/>
      <c r="BW622" s="73"/>
      <c r="BX622" s="73"/>
      <c r="BY622" s="73"/>
      <c r="BZ622" s="73"/>
      <c r="CA622" s="73"/>
      <c r="CB622" s="105">
        <v>6</v>
      </c>
      <c r="CC622" s="73"/>
      <c r="CD622" s="75">
        <f t="shared" si="39"/>
        <v>0</v>
      </c>
    </row>
    <row r="623" spans="1:82" ht="15" customHeight="1">
      <c r="A623" s="48" t="s">
        <v>23</v>
      </c>
      <c r="B623" s="103">
        <v>40632</v>
      </c>
      <c r="C623" s="104" t="s">
        <v>440</v>
      </c>
      <c r="D623" s="135" t="s">
        <v>526</v>
      </c>
      <c r="E623" s="105">
        <v>2.76</v>
      </c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/>
      <c r="BC623" s="74"/>
      <c r="BD623" s="74"/>
      <c r="BE623" s="74"/>
      <c r="BF623" s="74"/>
      <c r="BG623" s="73"/>
      <c r="BH623" s="73"/>
      <c r="BI623" s="73"/>
      <c r="BJ623" s="73"/>
      <c r="BK623" s="73"/>
      <c r="BL623" s="73"/>
      <c r="BM623" s="73"/>
      <c r="BN623" s="105">
        <v>2</v>
      </c>
      <c r="BO623" s="105">
        <v>0.34</v>
      </c>
      <c r="BP623" s="105">
        <v>0.42</v>
      </c>
      <c r="BQ623" s="73"/>
      <c r="BR623" s="73"/>
      <c r="BS623" s="73"/>
      <c r="BT623" s="73"/>
      <c r="BU623" s="73"/>
      <c r="BV623" s="73"/>
      <c r="BW623" s="73"/>
      <c r="BX623" s="73"/>
      <c r="BY623" s="73"/>
      <c r="BZ623" s="73"/>
      <c r="CA623" s="73"/>
      <c r="CB623" s="105">
        <v>2.76</v>
      </c>
      <c r="CC623" s="73"/>
      <c r="CD623" s="75">
        <f t="shared" si="39"/>
        <v>0</v>
      </c>
    </row>
    <row r="624" spans="1:82" ht="15" customHeight="1">
      <c r="A624" s="43" t="s">
        <v>24</v>
      </c>
      <c r="B624" s="103">
        <v>40633</v>
      </c>
      <c r="C624" s="104" t="s">
        <v>197</v>
      </c>
      <c r="D624" s="106" t="s">
        <v>749</v>
      </c>
      <c r="E624" s="105">
        <v>-138.06</v>
      </c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4"/>
      <c r="BD624" s="74"/>
      <c r="BE624" s="74"/>
      <c r="BF624" s="74"/>
      <c r="BG624" s="73"/>
      <c r="BH624" s="73"/>
      <c r="BI624" s="105">
        <v>-138.06</v>
      </c>
      <c r="BJ624" s="73"/>
      <c r="BK624" s="73"/>
      <c r="BL624" s="73"/>
      <c r="BM624" s="73"/>
      <c r="BN624" s="73"/>
      <c r="BO624" s="73"/>
      <c r="BP624" s="73"/>
      <c r="BQ624" s="73"/>
      <c r="BR624" s="73"/>
      <c r="BS624" s="73"/>
      <c r="BT624" s="73"/>
      <c r="BU624" s="73"/>
      <c r="BV624" s="73"/>
      <c r="BW624" s="73"/>
      <c r="BX624" s="73"/>
      <c r="BY624" s="73"/>
      <c r="BZ624" s="73"/>
      <c r="CA624" s="73"/>
      <c r="CB624" s="73"/>
      <c r="CC624" s="73"/>
      <c r="CD624" s="75">
        <f t="shared" si="39"/>
        <v>0</v>
      </c>
    </row>
    <row r="625" spans="1:82" ht="15" customHeight="1">
      <c r="A625" s="48" t="s">
        <v>23</v>
      </c>
      <c r="B625" s="103">
        <v>40633</v>
      </c>
      <c r="C625" s="104" t="s">
        <v>750</v>
      </c>
      <c r="D625" s="106" t="s">
        <v>748</v>
      </c>
      <c r="E625" s="105">
        <v>101.84</v>
      </c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105">
        <v>50.92</v>
      </c>
      <c r="AN625" s="73"/>
      <c r="AO625" s="105">
        <v>50.92</v>
      </c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4"/>
      <c r="BD625" s="74"/>
      <c r="BE625" s="74"/>
      <c r="BF625" s="74"/>
      <c r="BG625" s="73"/>
      <c r="BH625" s="73"/>
      <c r="BI625" s="73"/>
      <c r="BJ625" s="73"/>
      <c r="BK625" s="73"/>
      <c r="BL625" s="73"/>
      <c r="BM625" s="73"/>
      <c r="BN625" s="73"/>
      <c r="BO625" s="73"/>
      <c r="BP625" s="73"/>
      <c r="BQ625" s="73"/>
      <c r="BR625" s="73"/>
      <c r="BS625" s="73"/>
      <c r="BT625" s="73"/>
      <c r="BU625" s="73"/>
      <c r="BV625" s="73"/>
      <c r="BW625" s="73"/>
      <c r="BX625" s="73"/>
      <c r="BY625" s="73"/>
      <c r="BZ625" s="73"/>
      <c r="CA625" s="73"/>
      <c r="CB625" s="105">
        <v>101.84</v>
      </c>
      <c r="CC625" s="73"/>
      <c r="CD625" s="75">
        <f t="shared" si="39"/>
        <v>0</v>
      </c>
    </row>
    <row r="626" spans="1:82" ht="15" customHeight="1">
      <c r="A626" s="48" t="s">
        <v>23</v>
      </c>
      <c r="B626" s="103">
        <v>40633</v>
      </c>
      <c r="C626" s="104" t="s">
        <v>52</v>
      </c>
      <c r="D626" s="135"/>
      <c r="E626" s="105">
        <v>-300</v>
      </c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4"/>
      <c r="BD626" s="74"/>
      <c r="BE626" s="74"/>
      <c r="BF626" s="74"/>
      <c r="BG626" s="73"/>
      <c r="BH626" s="73"/>
      <c r="BI626" s="73"/>
      <c r="BJ626" s="73"/>
      <c r="BK626" s="73"/>
      <c r="BL626" s="73"/>
      <c r="BM626" s="73"/>
      <c r="BN626" s="73"/>
      <c r="BO626" s="73"/>
      <c r="BP626" s="73"/>
      <c r="BQ626" s="73"/>
      <c r="BR626" s="73"/>
      <c r="BS626" s="73"/>
      <c r="BT626" s="73"/>
      <c r="BU626" s="73"/>
      <c r="BV626" s="73"/>
      <c r="BW626" s="73"/>
      <c r="BX626" s="73"/>
      <c r="BY626" s="73"/>
      <c r="BZ626" s="73"/>
      <c r="CA626" s="73"/>
      <c r="CB626" s="105">
        <v>-300</v>
      </c>
      <c r="CC626" s="73"/>
      <c r="CD626" s="75">
        <f t="shared" si="39"/>
        <v>-300</v>
      </c>
    </row>
    <row r="627" spans="1:82" ht="15" customHeight="1">
      <c r="A627" s="128" t="s">
        <v>314</v>
      </c>
      <c r="B627" s="103">
        <v>40633</v>
      </c>
      <c r="C627" s="104" t="s">
        <v>496</v>
      </c>
      <c r="D627" s="135"/>
      <c r="E627" s="105">
        <v>62</v>
      </c>
      <c r="F627" s="73"/>
      <c r="G627" s="73"/>
      <c r="H627" s="73"/>
      <c r="I627" s="73"/>
      <c r="J627" s="73"/>
      <c r="K627" s="73"/>
      <c r="L627" s="73"/>
      <c r="M627" s="73"/>
      <c r="N627" s="73"/>
      <c r="O627" s="105">
        <v>62</v>
      </c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4"/>
      <c r="BD627" s="74"/>
      <c r="BE627" s="74"/>
      <c r="BF627" s="74"/>
      <c r="BG627" s="73"/>
      <c r="BH627" s="73"/>
      <c r="BI627" s="73"/>
      <c r="BJ627" s="73"/>
      <c r="BK627" s="73"/>
      <c r="BL627" s="73"/>
      <c r="BM627" s="73"/>
      <c r="BN627" s="73"/>
      <c r="BO627" s="73"/>
      <c r="BP627" s="73"/>
      <c r="BQ627" s="73"/>
      <c r="BR627" s="73"/>
      <c r="BS627" s="73"/>
      <c r="BT627" s="73"/>
      <c r="BU627" s="73"/>
      <c r="BV627" s="73"/>
      <c r="BW627" s="73"/>
      <c r="BX627" s="73"/>
      <c r="BY627" s="73"/>
      <c r="BZ627" s="73"/>
      <c r="CA627" s="73"/>
      <c r="CB627" s="73"/>
      <c r="CC627" s="105">
        <v>62</v>
      </c>
      <c r="CD627" s="75">
        <f t="shared" si="39"/>
        <v>0</v>
      </c>
    </row>
    <row r="628" spans="1:82" ht="15" customHeight="1">
      <c r="A628" s="128" t="s">
        <v>314</v>
      </c>
      <c r="B628" s="103">
        <v>40633</v>
      </c>
      <c r="C628" s="104" t="s">
        <v>486</v>
      </c>
      <c r="D628" s="135"/>
      <c r="E628" s="105">
        <v>54</v>
      </c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105">
        <v>54</v>
      </c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/>
      <c r="BC628" s="74"/>
      <c r="BD628" s="74"/>
      <c r="BE628" s="74"/>
      <c r="BF628" s="74"/>
      <c r="BG628" s="73"/>
      <c r="BH628" s="73"/>
      <c r="BI628" s="73"/>
      <c r="BJ628" s="73"/>
      <c r="BK628" s="73"/>
      <c r="BL628" s="73"/>
      <c r="BM628" s="73"/>
      <c r="BN628" s="73"/>
      <c r="BO628" s="73"/>
      <c r="BP628" s="73"/>
      <c r="BQ628" s="73"/>
      <c r="BR628" s="73"/>
      <c r="BS628" s="73"/>
      <c r="BT628" s="73"/>
      <c r="BU628" s="73"/>
      <c r="BV628" s="73"/>
      <c r="BW628" s="73"/>
      <c r="BX628" s="73"/>
      <c r="BY628" s="73"/>
      <c r="BZ628" s="73"/>
      <c r="CA628" s="73"/>
      <c r="CB628" s="73"/>
      <c r="CC628" s="105">
        <v>54</v>
      </c>
      <c r="CD628" s="75">
        <f t="shared" si="39"/>
        <v>0</v>
      </c>
    </row>
    <row r="629" spans="1:82" ht="15" customHeight="1">
      <c r="A629" s="128" t="s">
        <v>314</v>
      </c>
      <c r="B629" s="103">
        <v>40633</v>
      </c>
      <c r="C629" s="104" t="s">
        <v>609</v>
      </c>
      <c r="D629" s="135"/>
      <c r="E629" s="105">
        <v>12</v>
      </c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105">
        <v>12</v>
      </c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73"/>
      <c r="BB629" s="73"/>
      <c r="BC629" s="74"/>
      <c r="BD629" s="74"/>
      <c r="BE629" s="74"/>
      <c r="BF629" s="74"/>
      <c r="BG629" s="73"/>
      <c r="BH629" s="73"/>
      <c r="BI629" s="73"/>
      <c r="BJ629" s="73"/>
      <c r="BK629" s="73"/>
      <c r="BL629" s="73"/>
      <c r="BM629" s="73"/>
      <c r="BN629" s="73"/>
      <c r="BO629" s="73"/>
      <c r="BP629" s="73"/>
      <c r="BQ629" s="73"/>
      <c r="BR629" s="73"/>
      <c r="BS629" s="73"/>
      <c r="BT629" s="73"/>
      <c r="BU629" s="73"/>
      <c r="BV629" s="73"/>
      <c r="BW629" s="73"/>
      <c r="BX629" s="73"/>
      <c r="BY629" s="73"/>
      <c r="BZ629" s="73"/>
      <c r="CA629" s="73"/>
      <c r="CB629" s="73"/>
      <c r="CC629" s="105">
        <v>12</v>
      </c>
      <c r="CD629" s="75">
        <f t="shared" si="39"/>
        <v>0</v>
      </c>
    </row>
    <row r="630" spans="1:82" ht="15" customHeight="1">
      <c r="A630" s="128" t="s">
        <v>314</v>
      </c>
      <c r="B630" s="103">
        <v>40633</v>
      </c>
      <c r="C630" s="104" t="s">
        <v>751</v>
      </c>
      <c r="D630" s="135"/>
      <c r="E630" s="105">
        <v>25</v>
      </c>
      <c r="F630" s="73"/>
      <c r="G630" s="73"/>
      <c r="H630" s="73"/>
      <c r="I630" s="73"/>
      <c r="J630" s="73"/>
      <c r="K630" s="73"/>
      <c r="L630" s="73"/>
      <c r="M630" s="73"/>
      <c r="N630" s="73"/>
      <c r="O630" s="105">
        <v>25</v>
      </c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73"/>
      <c r="BB630" s="73"/>
      <c r="BC630" s="74"/>
      <c r="BD630" s="74"/>
      <c r="BE630" s="74"/>
      <c r="BF630" s="74"/>
      <c r="BG630" s="73"/>
      <c r="BH630" s="73"/>
      <c r="BI630" s="73"/>
      <c r="BJ630" s="73"/>
      <c r="BK630" s="73"/>
      <c r="BL630" s="73"/>
      <c r="BM630" s="73"/>
      <c r="BN630" s="73"/>
      <c r="BO630" s="73"/>
      <c r="BP630" s="73"/>
      <c r="BQ630" s="73"/>
      <c r="BR630" s="73"/>
      <c r="BS630" s="73"/>
      <c r="BT630" s="73"/>
      <c r="BU630" s="73"/>
      <c r="BV630" s="73"/>
      <c r="BW630" s="73"/>
      <c r="BX630" s="73"/>
      <c r="BY630" s="73"/>
      <c r="BZ630" s="73"/>
      <c r="CA630" s="73"/>
      <c r="CB630" s="73"/>
      <c r="CC630" s="105">
        <v>25</v>
      </c>
      <c r="CD630" s="75">
        <f t="shared" si="39"/>
        <v>0</v>
      </c>
    </row>
    <row r="631" spans="1:82" ht="15" customHeight="1">
      <c r="A631" s="128" t="s">
        <v>314</v>
      </c>
      <c r="B631" s="103">
        <v>40633</v>
      </c>
      <c r="C631" s="104" t="s">
        <v>752</v>
      </c>
      <c r="D631" s="135"/>
      <c r="E631" s="105">
        <v>25</v>
      </c>
      <c r="F631" s="73"/>
      <c r="G631" s="73"/>
      <c r="H631" s="73"/>
      <c r="I631" s="73"/>
      <c r="J631" s="73"/>
      <c r="K631" s="73"/>
      <c r="L631" s="73"/>
      <c r="M631" s="73"/>
      <c r="N631" s="73"/>
      <c r="O631" s="105">
        <v>25</v>
      </c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73"/>
      <c r="BB631" s="73"/>
      <c r="BC631" s="74"/>
      <c r="BD631" s="74"/>
      <c r="BE631" s="74"/>
      <c r="BF631" s="74"/>
      <c r="BG631" s="73"/>
      <c r="BH631" s="73"/>
      <c r="BI631" s="73"/>
      <c r="BJ631" s="73"/>
      <c r="BK631" s="73"/>
      <c r="BL631" s="73"/>
      <c r="BM631" s="73"/>
      <c r="BN631" s="73"/>
      <c r="BO631" s="73"/>
      <c r="BP631" s="73"/>
      <c r="BQ631" s="73"/>
      <c r="BR631" s="73"/>
      <c r="BS631" s="73"/>
      <c r="BT631" s="73"/>
      <c r="BU631" s="73"/>
      <c r="BV631" s="73"/>
      <c r="BW631" s="73"/>
      <c r="BX631" s="73"/>
      <c r="BY631" s="73"/>
      <c r="BZ631" s="73"/>
      <c r="CA631" s="73"/>
      <c r="CB631" s="73"/>
      <c r="CC631" s="105">
        <v>25</v>
      </c>
      <c r="CD631" s="75">
        <f t="shared" si="39"/>
        <v>0</v>
      </c>
    </row>
    <row r="632" spans="1:82" ht="15" customHeight="1">
      <c r="A632" s="128" t="s">
        <v>314</v>
      </c>
      <c r="B632" s="103">
        <v>40633</v>
      </c>
      <c r="C632" s="104" t="s">
        <v>52</v>
      </c>
      <c r="D632" s="135"/>
      <c r="E632" s="105">
        <v>-178</v>
      </c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/>
      <c r="BC632" s="74"/>
      <c r="BD632" s="74"/>
      <c r="BE632" s="74"/>
      <c r="BF632" s="74"/>
      <c r="BG632" s="73"/>
      <c r="BH632" s="73"/>
      <c r="BI632" s="73"/>
      <c r="BJ632" s="73"/>
      <c r="BK632" s="73"/>
      <c r="BL632" s="73"/>
      <c r="BM632" s="73"/>
      <c r="BN632" s="73"/>
      <c r="BO632" s="73"/>
      <c r="BP632" s="73"/>
      <c r="BQ632" s="73"/>
      <c r="BR632" s="73"/>
      <c r="BS632" s="73"/>
      <c r="BT632" s="73"/>
      <c r="BU632" s="73"/>
      <c r="BV632" s="73"/>
      <c r="BW632" s="73"/>
      <c r="BX632" s="73"/>
      <c r="BY632" s="73"/>
      <c r="BZ632" s="73"/>
      <c r="CA632" s="73"/>
      <c r="CB632" s="73"/>
      <c r="CC632" s="105">
        <v>-178</v>
      </c>
      <c r="CD632" s="75">
        <f t="shared" si="39"/>
        <v>-178</v>
      </c>
    </row>
    <row r="633" spans="1:82" ht="15" customHeight="1">
      <c r="A633" s="128" t="s">
        <v>314</v>
      </c>
      <c r="B633" s="103">
        <v>40633</v>
      </c>
      <c r="C633" s="104" t="s">
        <v>498</v>
      </c>
      <c r="D633" s="135"/>
      <c r="E633" s="105">
        <v>-6.73</v>
      </c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/>
      <c r="BC633" s="74"/>
      <c r="BD633" s="74"/>
      <c r="BE633" s="74"/>
      <c r="BF633" s="74"/>
      <c r="BG633" s="73"/>
      <c r="BH633" s="73"/>
      <c r="BI633" s="73"/>
      <c r="BJ633" s="73"/>
      <c r="BK633" s="73"/>
      <c r="BL633" s="73"/>
      <c r="BM633" s="73"/>
      <c r="BN633" s="73"/>
      <c r="BO633" s="73"/>
      <c r="BP633" s="73"/>
      <c r="BQ633" s="73"/>
      <c r="BR633" s="73"/>
      <c r="BS633" s="73"/>
      <c r="BT633" s="73"/>
      <c r="BU633" s="73"/>
      <c r="BV633" s="73"/>
      <c r="BW633" s="73"/>
      <c r="BX633" s="73"/>
      <c r="BY633" s="73"/>
      <c r="BZ633" s="73"/>
      <c r="CA633" s="73"/>
      <c r="CB633" s="73"/>
      <c r="CC633" s="105">
        <v>-6.73</v>
      </c>
      <c r="CD633" s="75">
        <f t="shared" si="39"/>
        <v>-6.73</v>
      </c>
    </row>
    <row r="634" spans="1:82" ht="15" customHeight="1">
      <c r="A634" s="43" t="s">
        <v>24</v>
      </c>
      <c r="B634" s="103">
        <v>40634</v>
      </c>
      <c r="C634" s="104" t="s">
        <v>566</v>
      </c>
      <c r="D634" s="135"/>
      <c r="E634" s="105">
        <v>300</v>
      </c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/>
      <c r="BC634" s="74"/>
      <c r="BD634" s="74"/>
      <c r="BE634" s="74"/>
      <c r="BF634" s="74"/>
      <c r="BG634" s="73"/>
      <c r="BH634" s="73"/>
      <c r="BI634" s="73"/>
      <c r="BJ634" s="73"/>
      <c r="BK634" s="73"/>
      <c r="BL634" s="73"/>
      <c r="BM634" s="73"/>
      <c r="BN634" s="73"/>
      <c r="BO634" s="73"/>
      <c r="BP634" s="73"/>
      <c r="BQ634" s="73"/>
      <c r="BR634" s="73"/>
      <c r="BS634" s="73"/>
      <c r="BT634" s="73"/>
      <c r="BU634" s="73"/>
      <c r="BV634" s="73"/>
      <c r="BW634" s="73"/>
      <c r="BX634" s="73"/>
      <c r="BY634" s="73"/>
      <c r="BZ634" s="73"/>
      <c r="CA634" s="105">
        <v>300</v>
      </c>
      <c r="CB634" s="73"/>
      <c r="CC634" s="73"/>
      <c r="CD634" s="75">
        <f t="shared" si="39"/>
        <v>300</v>
      </c>
    </row>
    <row r="635" spans="1:82" ht="15" customHeight="1">
      <c r="A635" s="43" t="s">
        <v>24</v>
      </c>
      <c r="B635" s="103">
        <v>40634</v>
      </c>
      <c r="C635" s="104" t="s">
        <v>753</v>
      </c>
      <c r="D635" s="135"/>
      <c r="E635" s="105">
        <v>178</v>
      </c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/>
      <c r="BC635" s="74"/>
      <c r="BD635" s="74"/>
      <c r="BE635" s="74"/>
      <c r="BF635" s="74"/>
      <c r="BG635" s="73"/>
      <c r="BH635" s="73"/>
      <c r="BI635" s="73"/>
      <c r="BJ635" s="73"/>
      <c r="BK635" s="73"/>
      <c r="BL635" s="73"/>
      <c r="BM635" s="73"/>
      <c r="BN635" s="73"/>
      <c r="BO635" s="73"/>
      <c r="BP635" s="73"/>
      <c r="BQ635" s="73"/>
      <c r="BR635" s="73"/>
      <c r="BS635" s="73"/>
      <c r="BT635" s="73"/>
      <c r="BU635" s="73"/>
      <c r="BV635" s="73"/>
      <c r="BW635" s="73"/>
      <c r="BX635" s="73"/>
      <c r="BY635" s="73"/>
      <c r="BZ635" s="73"/>
      <c r="CA635" s="105">
        <v>178</v>
      </c>
      <c r="CB635" s="73"/>
      <c r="CC635" s="73"/>
      <c r="CD635" s="75">
        <f t="shared" si="39"/>
        <v>178</v>
      </c>
    </row>
    <row r="636" spans="1:82" ht="15" customHeight="1">
      <c r="A636" s="43" t="s">
        <v>24</v>
      </c>
      <c r="B636" s="103">
        <v>40652</v>
      </c>
      <c r="C636" s="120" t="s">
        <v>46</v>
      </c>
      <c r="D636" s="106" t="s">
        <v>754</v>
      </c>
      <c r="E636" s="105">
        <v>-140.05000000000001</v>
      </c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105">
        <v>-73.569999999999993</v>
      </c>
      <c r="AI636" s="73"/>
      <c r="AJ636" s="73"/>
      <c r="AK636" s="73"/>
      <c r="AL636" s="73"/>
      <c r="AM636" s="73"/>
      <c r="AN636" s="105">
        <v>-37.979999999999997</v>
      </c>
      <c r="AO636" s="73"/>
      <c r="AP636" s="105">
        <v>-28.5</v>
      </c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/>
      <c r="BC636" s="74"/>
      <c r="BD636" s="74"/>
      <c r="BE636" s="74"/>
      <c r="BF636" s="74"/>
      <c r="BG636" s="73"/>
      <c r="BH636" s="73"/>
      <c r="BI636" s="73"/>
      <c r="BJ636" s="73"/>
      <c r="BK636" s="73"/>
      <c r="BL636" s="73"/>
      <c r="BM636" s="73"/>
      <c r="BN636" s="73"/>
      <c r="BO636" s="73"/>
      <c r="BQ636" s="73"/>
      <c r="BR636" s="73"/>
      <c r="BS636" s="73"/>
      <c r="BT636" s="73"/>
      <c r="BU636" s="73"/>
      <c r="BV636" s="73"/>
      <c r="BW636" s="73"/>
      <c r="BX636" s="73"/>
      <c r="BY636" s="73"/>
      <c r="BZ636" s="73"/>
      <c r="CA636" s="73"/>
      <c r="CB636" s="73"/>
      <c r="CC636" s="73"/>
      <c r="CD636" s="75">
        <f t="shared" si="39"/>
        <v>0</v>
      </c>
    </row>
    <row r="637" spans="1:82" ht="15" customHeight="1">
      <c r="A637" s="128" t="s">
        <v>314</v>
      </c>
      <c r="B637" s="103">
        <v>40661</v>
      </c>
      <c r="C637" s="104" t="s">
        <v>504</v>
      </c>
      <c r="D637" s="135"/>
      <c r="E637" s="105">
        <v>6.73</v>
      </c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3"/>
      <c r="BB637" s="73"/>
      <c r="BC637" s="74"/>
      <c r="BD637" s="74"/>
      <c r="BE637" s="74"/>
      <c r="BF637" s="74"/>
      <c r="BG637" s="73"/>
      <c r="BH637" s="73"/>
      <c r="BI637" s="73"/>
      <c r="BJ637" s="73"/>
      <c r="BK637" s="73"/>
      <c r="BL637" s="73"/>
      <c r="BM637" s="73"/>
      <c r="BN637" s="73"/>
      <c r="BO637" s="73"/>
      <c r="BP637" s="73"/>
      <c r="BQ637" s="73"/>
      <c r="BR637" s="73"/>
      <c r="BS637" s="73"/>
      <c r="BT637" s="73"/>
      <c r="BU637" s="73"/>
      <c r="BV637" s="73"/>
      <c r="BW637" s="73"/>
      <c r="BX637" s="73"/>
      <c r="BY637" s="73"/>
      <c r="BZ637" s="73"/>
      <c r="CA637" s="73"/>
      <c r="CB637" s="73"/>
      <c r="CC637" s="105">
        <v>6.73</v>
      </c>
      <c r="CD637" s="75">
        <f t="shared" si="39"/>
        <v>6.73</v>
      </c>
    </row>
    <row r="638" spans="1:82" ht="15" customHeight="1" thickBot="1">
      <c r="A638" s="43" t="s">
        <v>24</v>
      </c>
      <c r="B638" s="103">
        <v>40662</v>
      </c>
      <c r="C638" s="104" t="s">
        <v>7</v>
      </c>
      <c r="D638" s="106" t="s">
        <v>755</v>
      </c>
      <c r="E638" s="105">
        <v>-950.14</v>
      </c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105">
        <v>-520</v>
      </c>
      <c r="AI638" s="73"/>
      <c r="AJ638" s="73"/>
      <c r="AK638" s="73"/>
      <c r="AL638" s="73"/>
      <c r="AM638" s="73"/>
      <c r="AN638" s="105">
        <v>-247.75</v>
      </c>
      <c r="AO638" s="73"/>
      <c r="AP638" s="105">
        <v>-182.39</v>
      </c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/>
      <c r="BC638" s="74"/>
      <c r="BD638" s="74"/>
      <c r="BE638" s="74"/>
      <c r="BF638" s="74"/>
      <c r="BG638" s="73"/>
      <c r="BH638" s="73"/>
      <c r="BI638" s="73"/>
      <c r="BJ638" s="73"/>
      <c r="BK638" s="73"/>
      <c r="BL638" s="73"/>
      <c r="BM638" s="73"/>
      <c r="BN638" s="73"/>
      <c r="BO638" s="73"/>
      <c r="BP638" s="73"/>
      <c r="BQ638" s="73"/>
      <c r="BR638" s="73"/>
      <c r="BS638" s="73"/>
      <c r="BT638" s="73"/>
      <c r="BU638" s="73"/>
      <c r="BV638" s="73"/>
      <c r="BW638" s="73"/>
      <c r="BX638" s="73"/>
      <c r="BY638" s="73"/>
      <c r="BZ638" s="73"/>
      <c r="CA638" s="73"/>
      <c r="CB638" s="73"/>
      <c r="CC638" s="73"/>
      <c r="CD638" s="75">
        <f t="shared" si="39"/>
        <v>0</v>
      </c>
    </row>
    <row r="639" spans="1:82" ht="15" customHeight="1" thickTop="1" thickBot="1">
      <c r="A639" s="12"/>
      <c r="B639" s="46"/>
      <c r="C639" s="47" t="s">
        <v>153</v>
      </c>
      <c r="D639" s="112"/>
      <c r="E639" s="71"/>
      <c r="F639" s="71">
        <f t="shared" ref="F639:AK639" si="40">SUM(F554:F638)</f>
        <v>0</v>
      </c>
      <c r="G639" s="71">
        <f t="shared" si="40"/>
        <v>0</v>
      </c>
      <c r="H639" s="71">
        <f t="shared" si="40"/>
        <v>0</v>
      </c>
      <c r="I639" s="71">
        <f t="shared" si="40"/>
        <v>0</v>
      </c>
      <c r="J639" s="71">
        <f t="shared" si="40"/>
        <v>0</v>
      </c>
      <c r="K639" s="71">
        <f t="shared" si="40"/>
        <v>0</v>
      </c>
      <c r="L639" s="71">
        <f t="shared" si="40"/>
        <v>2178</v>
      </c>
      <c r="M639" s="71">
        <f t="shared" si="40"/>
        <v>0</v>
      </c>
      <c r="N639" s="71">
        <f t="shared" si="40"/>
        <v>169.6</v>
      </c>
      <c r="O639" s="71">
        <f t="shared" si="40"/>
        <v>1077</v>
      </c>
      <c r="P639" s="71">
        <f t="shared" si="40"/>
        <v>246</v>
      </c>
      <c r="Q639" s="71">
        <f t="shared" si="40"/>
        <v>0</v>
      </c>
      <c r="R639" s="71">
        <f t="shared" si="40"/>
        <v>0</v>
      </c>
      <c r="S639" s="71">
        <f t="shared" si="40"/>
        <v>957.3</v>
      </c>
      <c r="T639" s="71">
        <f t="shared" si="40"/>
        <v>0</v>
      </c>
      <c r="U639" s="71">
        <f t="shared" si="40"/>
        <v>0</v>
      </c>
      <c r="V639" s="71">
        <f t="shared" si="40"/>
        <v>0</v>
      </c>
      <c r="W639" s="71">
        <f t="shared" si="40"/>
        <v>18</v>
      </c>
      <c r="X639" s="71">
        <f t="shared" si="40"/>
        <v>0</v>
      </c>
      <c r="Y639" s="71">
        <f t="shared" si="40"/>
        <v>0</v>
      </c>
      <c r="Z639" s="71">
        <f t="shared" si="40"/>
        <v>0</v>
      </c>
      <c r="AA639" s="71">
        <f t="shared" si="40"/>
        <v>4.5</v>
      </c>
      <c r="AB639" s="71">
        <f t="shared" si="40"/>
        <v>0</v>
      </c>
      <c r="AC639" s="71">
        <f t="shared" si="40"/>
        <v>0</v>
      </c>
      <c r="AD639" s="71">
        <f t="shared" si="40"/>
        <v>0</v>
      </c>
      <c r="AE639" s="71">
        <f t="shared" si="40"/>
        <v>0</v>
      </c>
      <c r="AF639" s="71">
        <f t="shared" si="40"/>
        <v>0</v>
      </c>
      <c r="AG639" s="71">
        <f t="shared" si="40"/>
        <v>-1450.71</v>
      </c>
      <c r="AH639" s="71">
        <f t="shared" si="40"/>
        <v>-593.56999999999994</v>
      </c>
      <c r="AI639" s="71">
        <f t="shared" si="40"/>
        <v>-128</v>
      </c>
      <c r="AJ639" s="71">
        <f t="shared" si="40"/>
        <v>0</v>
      </c>
      <c r="AK639" s="71">
        <f t="shared" si="40"/>
        <v>-908.6</v>
      </c>
      <c r="AL639" s="71">
        <f t="shared" ref="AL639:BR639" si="41">SUM(AL554:AL638)</f>
        <v>0</v>
      </c>
      <c r="AM639" s="71">
        <f t="shared" si="41"/>
        <v>-605.64</v>
      </c>
      <c r="AN639" s="71">
        <f t="shared" si="41"/>
        <v>-285.73</v>
      </c>
      <c r="AO639" s="71">
        <f t="shared" si="41"/>
        <v>-410.96999999999997</v>
      </c>
      <c r="AP639" s="71">
        <f t="shared" si="41"/>
        <v>-210.89</v>
      </c>
      <c r="AQ639" s="71">
        <f t="shared" si="41"/>
        <v>0</v>
      </c>
      <c r="AR639" s="71">
        <f t="shared" si="41"/>
        <v>0</v>
      </c>
      <c r="AS639" s="71">
        <f t="shared" si="41"/>
        <v>0</v>
      </c>
      <c r="AT639" s="71">
        <f t="shared" si="41"/>
        <v>-3283.16</v>
      </c>
      <c r="AU639" s="71">
        <f t="shared" si="41"/>
        <v>0</v>
      </c>
      <c r="AV639" s="71">
        <f t="shared" si="41"/>
        <v>0</v>
      </c>
      <c r="AW639" s="71">
        <f t="shared" si="41"/>
        <v>0</v>
      </c>
      <c r="AX639" s="71">
        <f t="shared" si="41"/>
        <v>0</v>
      </c>
      <c r="AY639" s="71">
        <f t="shared" si="41"/>
        <v>0</v>
      </c>
      <c r="AZ639" s="71">
        <f t="shared" si="41"/>
        <v>0</v>
      </c>
      <c r="BA639" s="71">
        <f t="shared" si="41"/>
        <v>0</v>
      </c>
      <c r="BB639" s="71">
        <f t="shared" si="41"/>
        <v>0</v>
      </c>
      <c r="BC639" s="71">
        <f t="shared" si="41"/>
        <v>0</v>
      </c>
      <c r="BD639" s="71">
        <f t="shared" si="41"/>
        <v>0</v>
      </c>
      <c r="BE639" s="71">
        <f t="shared" si="41"/>
        <v>0</v>
      </c>
      <c r="BF639" s="71">
        <f t="shared" si="41"/>
        <v>0</v>
      </c>
      <c r="BG639" s="71">
        <f t="shared" si="41"/>
        <v>0</v>
      </c>
      <c r="BH639" s="71">
        <f t="shared" si="41"/>
        <v>0</v>
      </c>
      <c r="BI639" s="71">
        <f t="shared" si="41"/>
        <v>-138.06</v>
      </c>
      <c r="BJ639" s="71">
        <f t="shared" si="41"/>
        <v>0</v>
      </c>
      <c r="BK639" s="71">
        <f t="shared" si="41"/>
        <v>0</v>
      </c>
      <c r="BL639" s="71"/>
      <c r="BM639" s="71">
        <f t="shared" si="41"/>
        <v>-3.99</v>
      </c>
      <c r="BN639" s="71">
        <f t="shared" si="41"/>
        <v>-24.2</v>
      </c>
      <c r="BO639" s="71">
        <f t="shared" si="41"/>
        <v>-0.34</v>
      </c>
      <c r="BP639" s="71">
        <f t="shared" si="41"/>
        <v>-4.42</v>
      </c>
      <c r="BQ639" s="71">
        <f t="shared" si="41"/>
        <v>0</v>
      </c>
      <c r="BR639" s="71">
        <f t="shared" si="41"/>
        <v>0</v>
      </c>
      <c r="BS639" s="71">
        <f t="shared" ref="BS639:BX639" si="42">SUM(BS554:BS638)</f>
        <v>-54.34</v>
      </c>
      <c r="BT639" s="71">
        <f t="shared" si="42"/>
        <v>-162.84</v>
      </c>
      <c r="BU639" s="71">
        <f t="shared" si="42"/>
        <v>0</v>
      </c>
      <c r="BV639" s="71">
        <f t="shared" si="42"/>
        <v>0</v>
      </c>
      <c r="BW639" s="71">
        <f t="shared" si="42"/>
        <v>0</v>
      </c>
      <c r="BX639" s="71">
        <f t="shared" si="42"/>
        <v>7</v>
      </c>
      <c r="BY639" s="72">
        <f>SUM(F639:AC639)</f>
        <v>4650.3999999999996</v>
      </c>
      <c r="BZ639" s="72">
        <f>SUM(AG639:BX639)</f>
        <v>-8258.4599999999991</v>
      </c>
      <c r="CA639" s="71">
        <f>SUM(CA554:CA638)</f>
        <v>1328.82</v>
      </c>
      <c r="CB639" s="71">
        <f>SUM(CB554:CB638)</f>
        <v>-84.399999999999977</v>
      </c>
      <c r="CC639" s="71">
        <f>SUM(CC554:CC638)</f>
        <v>-305</v>
      </c>
      <c r="CD639" s="75"/>
    </row>
    <row r="640" spans="1:82" ht="15" customHeight="1" thickTop="1">
      <c r="A640" s="43" t="s">
        <v>24</v>
      </c>
      <c r="B640" s="103">
        <v>40637</v>
      </c>
      <c r="C640" s="104" t="s">
        <v>13</v>
      </c>
      <c r="D640" s="106" t="s">
        <v>756</v>
      </c>
      <c r="E640" s="105">
        <v>-6.2</v>
      </c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/>
      <c r="BC640" s="74"/>
      <c r="BD640" s="74"/>
      <c r="BE640" s="74"/>
      <c r="BF640" s="74"/>
      <c r="BG640" s="73"/>
      <c r="BH640" s="73"/>
      <c r="BI640" s="73"/>
      <c r="BJ640" s="73"/>
      <c r="BK640" s="73"/>
      <c r="BL640" s="73"/>
      <c r="BM640" s="73"/>
      <c r="BN640" s="73"/>
      <c r="BO640" s="73"/>
      <c r="BP640" s="73"/>
      <c r="BQ640" s="73"/>
      <c r="BR640" s="73"/>
      <c r="BS640" s="73"/>
      <c r="BT640" s="73"/>
      <c r="BU640" s="105">
        <v>-6.2</v>
      </c>
      <c r="BV640" s="73"/>
      <c r="BW640" s="73"/>
      <c r="BX640" s="73"/>
      <c r="BY640" s="73"/>
      <c r="BZ640" s="73"/>
      <c r="CA640" s="73"/>
      <c r="CB640" s="73"/>
      <c r="CC640" s="73"/>
      <c r="CD640" s="75">
        <f t="shared" ref="CD640:CD671" si="43">E640-SUM(F640:BX640)</f>
        <v>0</v>
      </c>
    </row>
    <row r="641" spans="1:82" ht="15" customHeight="1">
      <c r="A641" s="128" t="s">
        <v>314</v>
      </c>
      <c r="B641" s="103">
        <v>40637</v>
      </c>
      <c r="C641" s="104" t="s">
        <v>757</v>
      </c>
      <c r="D641" s="135"/>
      <c r="E641" s="105">
        <v>14</v>
      </c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105">
        <v>14</v>
      </c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4"/>
      <c r="BD641" s="74"/>
      <c r="BE641" s="74"/>
      <c r="BF641" s="74"/>
      <c r="BG641" s="73"/>
      <c r="BH641" s="73"/>
      <c r="BI641" s="73"/>
      <c r="BJ641" s="73"/>
      <c r="BK641" s="73"/>
      <c r="BL641" s="73"/>
      <c r="BM641" s="73"/>
      <c r="BN641" s="73"/>
      <c r="BO641" s="73"/>
      <c r="BP641" s="73"/>
      <c r="BQ641" s="73"/>
      <c r="BR641" s="73"/>
      <c r="BS641" s="73"/>
      <c r="BT641" s="73"/>
      <c r="BU641" s="73"/>
      <c r="BV641" s="73"/>
      <c r="BW641" s="73"/>
      <c r="BX641" s="73"/>
      <c r="BY641" s="73"/>
      <c r="BZ641" s="73"/>
      <c r="CA641" s="73"/>
      <c r="CB641" s="73"/>
      <c r="CC641" s="105">
        <v>14</v>
      </c>
      <c r="CD641" s="75">
        <f t="shared" si="43"/>
        <v>0</v>
      </c>
    </row>
    <row r="642" spans="1:82" ht="15" customHeight="1">
      <c r="A642" s="43" t="s">
        <v>24</v>
      </c>
      <c r="B642" s="103">
        <v>40638</v>
      </c>
      <c r="C642" s="104" t="s">
        <v>758</v>
      </c>
      <c r="D642" s="135"/>
      <c r="E642" s="105">
        <v>4309</v>
      </c>
      <c r="F642" s="73"/>
      <c r="G642" s="73"/>
      <c r="H642" s="73"/>
      <c r="I642" s="73"/>
      <c r="J642" s="73"/>
      <c r="K642" s="73"/>
      <c r="L642" s="105">
        <v>2093</v>
      </c>
      <c r="M642" s="105">
        <v>820</v>
      </c>
      <c r="N642" s="105">
        <v>176</v>
      </c>
      <c r="O642" s="105">
        <v>1010</v>
      </c>
      <c r="P642" s="105">
        <v>210</v>
      </c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4"/>
      <c r="BD642" s="74"/>
      <c r="BE642" s="74"/>
      <c r="BF642" s="74"/>
      <c r="BG642" s="73"/>
      <c r="BH642" s="73"/>
      <c r="BI642" s="73"/>
      <c r="BJ642" s="73"/>
      <c r="BK642" s="73"/>
      <c r="BL642" s="73"/>
      <c r="BM642" s="73"/>
      <c r="BN642" s="73"/>
      <c r="BO642" s="73"/>
      <c r="BP642" s="73"/>
      <c r="BQ642" s="73"/>
      <c r="BR642" s="73"/>
      <c r="BS642" s="73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5">
        <f t="shared" si="43"/>
        <v>0</v>
      </c>
    </row>
    <row r="643" spans="1:82" ht="15" customHeight="1">
      <c r="A643" s="43" t="s">
        <v>24</v>
      </c>
      <c r="B643" s="103">
        <v>40638</v>
      </c>
      <c r="C643" s="104" t="s">
        <v>183</v>
      </c>
      <c r="D643" s="135" t="s">
        <v>526</v>
      </c>
      <c r="E643" s="105">
        <v>-24.6</v>
      </c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4"/>
      <c r="BD643" s="74"/>
      <c r="BE643" s="74"/>
      <c r="BF643" s="74"/>
      <c r="BG643" s="73"/>
      <c r="BH643" s="73"/>
      <c r="BI643" s="73"/>
      <c r="BJ643" s="73"/>
      <c r="BK643" s="73"/>
      <c r="BL643" s="73"/>
      <c r="BM643" s="73"/>
      <c r="BN643" s="105">
        <v>-24.6</v>
      </c>
      <c r="BO643" s="73"/>
      <c r="BP643" s="73"/>
      <c r="BQ643" s="73"/>
      <c r="BR643" s="73"/>
      <c r="BS643" s="73"/>
      <c r="BT643" s="73"/>
      <c r="BU643" s="73"/>
      <c r="BV643" s="73"/>
      <c r="BW643" s="73"/>
      <c r="BX643" s="73"/>
      <c r="BY643" s="73"/>
      <c r="BZ643" s="73"/>
      <c r="CA643" s="73"/>
      <c r="CB643" s="73"/>
      <c r="CC643" s="73"/>
      <c r="CD643" s="75">
        <f t="shared" si="43"/>
        <v>0</v>
      </c>
    </row>
    <row r="644" spans="1:82" ht="15" customHeight="1">
      <c r="A644" s="43" t="s">
        <v>24</v>
      </c>
      <c r="B644" s="103">
        <v>40638</v>
      </c>
      <c r="C644" s="104" t="s">
        <v>19</v>
      </c>
      <c r="D644" s="135" t="s">
        <v>526</v>
      </c>
      <c r="E644" s="105">
        <v>-4.43</v>
      </c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4"/>
      <c r="BD644" s="74"/>
      <c r="BE644" s="74"/>
      <c r="BF644" s="74"/>
      <c r="BG644" s="73"/>
      <c r="BH644" s="73"/>
      <c r="BI644" s="73"/>
      <c r="BJ644" s="73"/>
      <c r="BK644" s="73"/>
      <c r="BL644" s="73"/>
      <c r="BM644" s="73"/>
      <c r="BN644" s="73"/>
      <c r="BO644" s="73"/>
      <c r="BP644" s="105">
        <v>-4.43</v>
      </c>
      <c r="BQ644" s="73"/>
      <c r="BR644" s="73"/>
      <c r="BS644" s="73"/>
      <c r="BT644" s="73"/>
      <c r="BU644" s="73"/>
      <c r="BV644" s="73"/>
      <c r="BW644" s="73"/>
      <c r="BX644" s="73"/>
      <c r="BY644" s="73"/>
      <c r="BZ644" s="73"/>
      <c r="CA644" s="73"/>
      <c r="CB644" s="73"/>
      <c r="CC644" s="73"/>
      <c r="CD644" s="75">
        <f t="shared" si="43"/>
        <v>0</v>
      </c>
    </row>
    <row r="645" spans="1:82" ht="15" customHeight="1">
      <c r="A645" s="43" t="s">
        <v>24</v>
      </c>
      <c r="B645" s="103">
        <v>40640</v>
      </c>
      <c r="C645" s="104" t="s">
        <v>866</v>
      </c>
      <c r="D645" s="135" t="s">
        <v>841</v>
      </c>
      <c r="E645" s="105">
        <v>-77</v>
      </c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/>
      <c r="BC645" s="74"/>
      <c r="BD645" s="74"/>
      <c r="BE645" s="74"/>
      <c r="BF645" s="74"/>
      <c r="BG645" s="73"/>
      <c r="BH645" s="73"/>
      <c r="BI645" s="73"/>
      <c r="BJ645" s="73"/>
      <c r="BK645" s="73"/>
      <c r="BL645" s="73"/>
      <c r="BM645" s="73"/>
      <c r="BN645" s="73"/>
      <c r="BO645" s="73"/>
      <c r="BP645" s="73"/>
      <c r="BQ645" s="73"/>
      <c r="BR645" s="73"/>
      <c r="BS645" s="73"/>
      <c r="BT645" s="73"/>
      <c r="BU645" s="73"/>
      <c r="BV645" s="73"/>
      <c r="BW645" s="73"/>
      <c r="BX645" s="105">
        <v>-77</v>
      </c>
      <c r="BY645" s="73"/>
      <c r="BZ645" s="73"/>
      <c r="CA645" s="73"/>
      <c r="CB645" s="73"/>
      <c r="CC645" s="73"/>
      <c r="CD645" s="75">
        <f t="shared" si="43"/>
        <v>0</v>
      </c>
    </row>
    <row r="646" spans="1:82" ht="15" customHeight="1">
      <c r="A646" s="43" t="s">
        <v>24</v>
      </c>
      <c r="B646" s="103">
        <v>40640</v>
      </c>
      <c r="C646" s="104" t="s">
        <v>11</v>
      </c>
      <c r="D646" s="135" t="s">
        <v>526</v>
      </c>
      <c r="E646" s="105">
        <v>-2</v>
      </c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/>
      <c r="BC646" s="74"/>
      <c r="BD646" s="74"/>
      <c r="BE646" s="74"/>
      <c r="BF646" s="74"/>
      <c r="BG646" s="73"/>
      <c r="BH646" s="73"/>
      <c r="BI646" s="73"/>
      <c r="BJ646" s="73"/>
      <c r="BK646" s="73"/>
      <c r="BL646" s="73"/>
      <c r="BM646" s="73"/>
      <c r="BN646" s="105">
        <v>-2</v>
      </c>
      <c r="BO646" s="73"/>
      <c r="BP646" s="73"/>
      <c r="BQ646" s="73"/>
      <c r="BR646" s="73"/>
      <c r="BS646" s="73"/>
      <c r="BT646" s="73"/>
      <c r="BU646" s="73"/>
      <c r="BV646" s="73"/>
      <c r="BW646" s="73"/>
      <c r="BX646" s="73"/>
      <c r="BY646" s="73"/>
      <c r="BZ646" s="73"/>
      <c r="CA646" s="73"/>
      <c r="CB646" s="73"/>
      <c r="CC646" s="73"/>
      <c r="CD646" s="75">
        <f t="shared" si="43"/>
        <v>0</v>
      </c>
    </row>
    <row r="647" spans="1:82" ht="15" customHeight="1">
      <c r="A647" s="43" t="s">
        <v>24</v>
      </c>
      <c r="B647" s="103">
        <v>40640</v>
      </c>
      <c r="C647" s="104" t="s">
        <v>19</v>
      </c>
      <c r="D647" s="135" t="s">
        <v>526</v>
      </c>
      <c r="E647" s="105">
        <v>-0.42</v>
      </c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/>
      <c r="BC647" s="74"/>
      <c r="BD647" s="74"/>
      <c r="BE647" s="74"/>
      <c r="BF647" s="74"/>
      <c r="BG647" s="73"/>
      <c r="BH647" s="73"/>
      <c r="BI647" s="73"/>
      <c r="BJ647" s="73"/>
      <c r="BK647" s="73"/>
      <c r="BL647" s="73"/>
      <c r="BM647" s="73"/>
      <c r="BN647" s="73"/>
      <c r="BO647" s="73"/>
      <c r="BP647" s="105">
        <v>-0.42</v>
      </c>
      <c r="BQ647" s="73"/>
      <c r="BR647" s="73"/>
      <c r="BS647" s="73"/>
      <c r="BT647" s="73"/>
      <c r="BU647" s="73"/>
      <c r="BV647" s="73"/>
      <c r="BW647" s="73"/>
      <c r="BX647" s="73"/>
      <c r="BY647" s="73"/>
      <c r="BZ647" s="73"/>
      <c r="CA647" s="73"/>
      <c r="CB647" s="73"/>
      <c r="CC647" s="73"/>
      <c r="CD647" s="75">
        <f t="shared" si="43"/>
        <v>0</v>
      </c>
    </row>
    <row r="648" spans="1:82" ht="15" customHeight="1">
      <c r="A648" s="43" t="s">
        <v>24</v>
      </c>
      <c r="B648" s="103">
        <v>40640</v>
      </c>
      <c r="C648" s="104" t="s">
        <v>184</v>
      </c>
      <c r="D648" s="135" t="s">
        <v>526</v>
      </c>
      <c r="E648" s="105">
        <v>-0.35</v>
      </c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4"/>
      <c r="BD648" s="74"/>
      <c r="BE648" s="74"/>
      <c r="BF648" s="74"/>
      <c r="BG648" s="73"/>
      <c r="BH648" s="73"/>
      <c r="BI648" s="73"/>
      <c r="BJ648" s="73"/>
      <c r="BK648" s="73"/>
      <c r="BL648" s="73"/>
      <c r="BM648" s="73"/>
      <c r="BN648" s="73"/>
      <c r="BO648" s="105">
        <v>-0.35</v>
      </c>
      <c r="BP648" s="73"/>
      <c r="BQ648" s="73"/>
      <c r="BR648" s="73"/>
      <c r="BS648" s="73"/>
      <c r="BT648" s="73"/>
      <c r="BU648" s="73"/>
      <c r="BV648" s="73"/>
      <c r="BW648" s="73"/>
      <c r="BX648" s="73"/>
      <c r="BY648" s="73"/>
      <c r="BZ648" s="73"/>
      <c r="CA648" s="73"/>
      <c r="CB648" s="73"/>
      <c r="CC648" s="73"/>
      <c r="CD648" s="75">
        <f t="shared" si="43"/>
        <v>0</v>
      </c>
    </row>
    <row r="649" spans="1:82" ht="15" customHeight="1">
      <c r="A649" s="43" t="s">
        <v>24</v>
      </c>
      <c r="B649" s="103">
        <v>40640</v>
      </c>
      <c r="C649" s="145" t="s">
        <v>759</v>
      </c>
      <c r="D649" s="135"/>
      <c r="E649" s="105">
        <v>41</v>
      </c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/>
      <c r="BC649" s="74"/>
      <c r="BD649" s="74"/>
      <c r="BE649" s="74"/>
      <c r="BF649" s="74"/>
      <c r="BG649" s="73"/>
      <c r="BH649" s="73"/>
      <c r="BI649" s="73"/>
      <c r="BJ649" s="73"/>
      <c r="BK649" s="73"/>
      <c r="BL649" s="73"/>
      <c r="BM649" s="73"/>
      <c r="BN649" s="73"/>
      <c r="BO649" s="73"/>
      <c r="BP649" s="73"/>
      <c r="BQ649" s="73"/>
      <c r="BR649" s="73"/>
      <c r="BS649" s="73"/>
      <c r="BT649" s="73"/>
      <c r="BU649" s="73"/>
      <c r="BV649" s="73"/>
      <c r="BW649" s="73"/>
      <c r="BX649" s="105">
        <v>41</v>
      </c>
      <c r="BY649" s="73"/>
      <c r="BZ649" s="73"/>
      <c r="CA649" s="73"/>
      <c r="CB649" s="73"/>
      <c r="CC649" s="73"/>
      <c r="CD649" s="75">
        <f t="shared" si="43"/>
        <v>0</v>
      </c>
    </row>
    <row r="650" spans="1:82" ht="15" customHeight="1">
      <c r="A650" s="48" t="s">
        <v>23</v>
      </c>
      <c r="B650" s="103">
        <v>40640</v>
      </c>
      <c r="C650" s="104" t="s">
        <v>760</v>
      </c>
      <c r="D650" s="135"/>
      <c r="E650" s="105">
        <v>18</v>
      </c>
      <c r="F650" s="73"/>
      <c r="G650" s="73"/>
      <c r="H650" s="73"/>
      <c r="I650" s="73"/>
      <c r="J650" s="73"/>
      <c r="K650" s="73"/>
      <c r="L650" s="73"/>
      <c r="M650" s="73"/>
      <c r="N650" s="105">
        <v>18</v>
      </c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/>
      <c r="BC650" s="74"/>
      <c r="BD650" s="74"/>
      <c r="BE650" s="74"/>
      <c r="BF650" s="74"/>
      <c r="BG650" s="73"/>
      <c r="BH650" s="73"/>
      <c r="BI650" s="73"/>
      <c r="BJ650" s="73"/>
      <c r="BK650" s="73"/>
      <c r="BL650" s="73"/>
      <c r="BM650" s="73"/>
      <c r="BN650" s="73"/>
      <c r="BO650" s="73"/>
      <c r="BP650" s="73"/>
      <c r="BQ650" s="73"/>
      <c r="BR650" s="73"/>
      <c r="BS650" s="73"/>
      <c r="BT650" s="73"/>
      <c r="BU650" s="73"/>
      <c r="BV650" s="73"/>
      <c r="BW650" s="73"/>
      <c r="BX650" s="73"/>
      <c r="BY650" s="73"/>
      <c r="BZ650" s="73"/>
      <c r="CA650" s="73"/>
      <c r="CB650" s="105">
        <v>18</v>
      </c>
      <c r="CC650" s="73"/>
      <c r="CD650" s="75">
        <f t="shared" si="43"/>
        <v>0</v>
      </c>
    </row>
    <row r="651" spans="1:82" ht="15" customHeight="1">
      <c r="A651" s="48" t="s">
        <v>23</v>
      </c>
      <c r="B651" s="103">
        <v>40640</v>
      </c>
      <c r="C651" s="104" t="s">
        <v>442</v>
      </c>
      <c r="D651" s="135"/>
      <c r="E651" s="105">
        <v>18</v>
      </c>
      <c r="F651" s="73"/>
      <c r="G651" s="73"/>
      <c r="H651" s="73"/>
      <c r="I651" s="73"/>
      <c r="J651" s="73"/>
      <c r="K651" s="73"/>
      <c r="L651" s="105">
        <v>18</v>
      </c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4"/>
      <c r="BD651" s="74"/>
      <c r="BE651" s="74"/>
      <c r="BF651" s="74"/>
      <c r="BG651" s="73"/>
      <c r="BH651" s="73"/>
      <c r="BI651" s="73"/>
      <c r="BJ651" s="73"/>
      <c r="BK651" s="73"/>
      <c r="BL651" s="73"/>
      <c r="BM651" s="73"/>
      <c r="BN651" s="73"/>
      <c r="BO651" s="73"/>
      <c r="BP651" s="73"/>
      <c r="BQ651" s="73"/>
      <c r="BR651" s="73"/>
      <c r="BS651" s="73"/>
      <c r="BT651" s="73"/>
      <c r="BU651" s="73"/>
      <c r="BV651" s="73"/>
      <c r="BW651" s="73"/>
      <c r="BX651" s="73"/>
      <c r="BY651" s="73"/>
      <c r="BZ651" s="73"/>
      <c r="CA651" s="73"/>
      <c r="CB651" s="105">
        <v>18</v>
      </c>
      <c r="CC651" s="73"/>
      <c r="CD651" s="75">
        <f t="shared" si="43"/>
        <v>0</v>
      </c>
    </row>
    <row r="652" spans="1:82" ht="15" customHeight="1">
      <c r="A652" s="43" t="s">
        <v>24</v>
      </c>
      <c r="B652" s="103">
        <v>40641</v>
      </c>
      <c r="C652" s="104" t="s">
        <v>739</v>
      </c>
      <c r="D652" s="106" t="s">
        <v>761</v>
      </c>
      <c r="E652" s="105">
        <v>-162.84</v>
      </c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/>
      <c r="BC652" s="74"/>
      <c r="BD652" s="74"/>
      <c r="BE652" s="74"/>
      <c r="BF652" s="74"/>
      <c r="BG652" s="73"/>
      <c r="BH652" s="73"/>
      <c r="BI652" s="73"/>
      <c r="BJ652" s="73"/>
      <c r="BK652" s="73"/>
      <c r="BL652" s="73"/>
      <c r="BM652" s="73"/>
      <c r="BN652" s="73"/>
      <c r="BO652" s="73"/>
      <c r="BP652" s="73"/>
      <c r="BQ652" s="73"/>
      <c r="BR652" s="73"/>
      <c r="BS652" s="73"/>
      <c r="BT652" s="105">
        <v>-162.84</v>
      </c>
      <c r="BU652" s="73"/>
      <c r="BV652" s="73"/>
      <c r="BW652" s="73"/>
      <c r="BX652" s="73"/>
      <c r="BY652" s="73"/>
      <c r="BZ652" s="73"/>
      <c r="CA652" s="73"/>
      <c r="CB652" s="73"/>
      <c r="CC652" s="73"/>
      <c r="CD652" s="75">
        <f t="shared" si="43"/>
        <v>0</v>
      </c>
    </row>
    <row r="653" spans="1:82" ht="15" customHeight="1">
      <c r="A653" s="43" t="s">
        <v>24</v>
      </c>
      <c r="B653" s="103">
        <v>40644</v>
      </c>
      <c r="C653" s="104" t="s">
        <v>866</v>
      </c>
      <c r="D653" s="135" t="s">
        <v>841</v>
      </c>
      <c r="E653" s="105">
        <v>-18</v>
      </c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4"/>
      <c r="BD653" s="74"/>
      <c r="BE653" s="74"/>
      <c r="BF653" s="74"/>
      <c r="BG653" s="73"/>
      <c r="BH653" s="73"/>
      <c r="BI653" s="73"/>
      <c r="BJ653" s="73"/>
      <c r="BK653" s="73"/>
      <c r="BL653" s="73"/>
      <c r="BM653" s="73"/>
      <c r="BN653" s="73"/>
      <c r="BO653" s="73"/>
      <c r="BP653" s="73"/>
      <c r="BQ653" s="73"/>
      <c r="BR653" s="73"/>
      <c r="BS653" s="73"/>
      <c r="BT653" s="73"/>
      <c r="BU653" s="73"/>
      <c r="BV653" s="73"/>
      <c r="BW653" s="73"/>
      <c r="BX653" s="105">
        <v>-18</v>
      </c>
      <c r="BY653" s="73"/>
      <c r="BZ653" s="73"/>
      <c r="CA653" s="73"/>
      <c r="CB653" s="73"/>
      <c r="CC653" s="73"/>
      <c r="CD653" s="75">
        <f t="shared" si="43"/>
        <v>0</v>
      </c>
    </row>
    <row r="654" spans="1:82" ht="15" customHeight="1">
      <c r="A654" s="43" t="s">
        <v>24</v>
      </c>
      <c r="B654" s="103">
        <v>40644</v>
      </c>
      <c r="C654" s="104" t="s">
        <v>11</v>
      </c>
      <c r="D654" s="135" t="s">
        <v>526</v>
      </c>
      <c r="E654" s="105">
        <v>-2</v>
      </c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/>
      <c r="BC654" s="74"/>
      <c r="BD654" s="74"/>
      <c r="BE654" s="74"/>
      <c r="BF654" s="74"/>
      <c r="BG654" s="73"/>
      <c r="BH654" s="73"/>
      <c r="BI654" s="73"/>
      <c r="BJ654" s="73"/>
      <c r="BK654" s="73"/>
      <c r="BL654" s="73"/>
      <c r="BM654" s="73"/>
      <c r="BN654" s="105">
        <v>-2</v>
      </c>
      <c r="BO654" s="73"/>
      <c r="BP654" s="73"/>
      <c r="BQ654" s="73"/>
      <c r="BR654" s="73"/>
      <c r="BS654" s="73"/>
      <c r="BT654" s="73"/>
      <c r="BU654" s="73"/>
      <c r="BV654" s="73"/>
      <c r="BW654" s="73"/>
      <c r="BX654" s="73"/>
      <c r="BY654" s="73"/>
      <c r="BZ654" s="73"/>
      <c r="CA654" s="73"/>
      <c r="CB654" s="73"/>
      <c r="CC654" s="73"/>
      <c r="CD654" s="75">
        <f t="shared" si="43"/>
        <v>0</v>
      </c>
    </row>
    <row r="655" spans="1:82" ht="15" customHeight="1">
      <c r="A655" s="43" t="s">
        <v>24</v>
      </c>
      <c r="B655" s="103">
        <v>40644</v>
      </c>
      <c r="C655" s="104" t="s">
        <v>19</v>
      </c>
      <c r="D655" s="135" t="s">
        <v>526</v>
      </c>
      <c r="E655" s="105">
        <v>-0.42</v>
      </c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4"/>
      <c r="BD655" s="74"/>
      <c r="BE655" s="74"/>
      <c r="BF655" s="74"/>
      <c r="BG655" s="73"/>
      <c r="BH655" s="73"/>
      <c r="BI655" s="73"/>
      <c r="BJ655" s="73"/>
      <c r="BK655" s="73"/>
      <c r="BL655" s="73"/>
      <c r="BM655" s="73"/>
      <c r="BN655" s="73"/>
      <c r="BO655" s="73"/>
      <c r="BP655" s="105">
        <v>-0.42</v>
      </c>
      <c r="BQ655" s="73"/>
      <c r="BR655" s="73"/>
      <c r="BS655" s="73"/>
      <c r="BT655" s="73"/>
      <c r="BU655" s="73"/>
      <c r="BV655" s="73"/>
      <c r="BW655" s="73"/>
      <c r="BX655" s="73"/>
      <c r="BY655" s="73"/>
      <c r="BZ655" s="73"/>
      <c r="CA655" s="73"/>
      <c r="CB655" s="73"/>
      <c r="CC655" s="73"/>
      <c r="CD655" s="75">
        <f t="shared" si="43"/>
        <v>0</v>
      </c>
    </row>
    <row r="656" spans="1:82" ht="15" customHeight="1">
      <c r="A656" s="43" t="s">
        <v>24</v>
      </c>
      <c r="B656" s="103">
        <v>40644</v>
      </c>
      <c r="C656" s="104" t="s">
        <v>184</v>
      </c>
      <c r="D656" s="135" t="s">
        <v>526</v>
      </c>
      <c r="E656" s="105">
        <v>-0.35</v>
      </c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/>
      <c r="BC656" s="74"/>
      <c r="BD656" s="74"/>
      <c r="BE656" s="74"/>
      <c r="BF656" s="74"/>
      <c r="BG656" s="73"/>
      <c r="BH656" s="73"/>
      <c r="BI656" s="73"/>
      <c r="BJ656" s="73"/>
      <c r="BK656" s="73"/>
      <c r="BL656" s="73"/>
      <c r="BM656" s="73"/>
      <c r="BN656" s="73"/>
      <c r="BO656" s="105">
        <v>-0.35</v>
      </c>
      <c r="BP656" s="73"/>
      <c r="BQ656" s="73"/>
      <c r="BR656" s="73"/>
      <c r="BS656" s="73"/>
      <c r="BT656" s="73"/>
      <c r="BU656" s="73"/>
      <c r="BV656" s="73"/>
      <c r="BW656" s="73"/>
      <c r="BX656" s="73"/>
      <c r="BY656" s="73"/>
      <c r="BZ656" s="73"/>
      <c r="CA656" s="73"/>
      <c r="CB656" s="73"/>
      <c r="CC656" s="73"/>
      <c r="CD656" s="75">
        <f t="shared" si="43"/>
        <v>0</v>
      </c>
    </row>
    <row r="657" spans="1:82" ht="15" customHeight="1">
      <c r="A657" s="48" t="s">
        <v>23</v>
      </c>
      <c r="B657" s="103">
        <v>40644</v>
      </c>
      <c r="C657" s="104" t="s">
        <v>443</v>
      </c>
      <c r="D657" s="135"/>
      <c r="E657" s="105">
        <v>9</v>
      </c>
      <c r="F657" s="73"/>
      <c r="G657" s="73"/>
      <c r="H657" s="73"/>
      <c r="I657" s="73"/>
      <c r="J657" s="73"/>
      <c r="K657" s="73"/>
      <c r="L657" s="105">
        <v>9</v>
      </c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/>
      <c r="BC657" s="74"/>
      <c r="BD657" s="74"/>
      <c r="BE657" s="74"/>
      <c r="BF657" s="74"/>
      <c r="BG657" s="73"/>
      <c r="BH657" s="73"/>
      <c r="BI657" s="73"/>
      <c r="BJ657" s="73"/>
      <c r="BK657" s="73"/>
      <c r="BL657" s="73"/>
      <c r="BM657" s="73"/>
      <c r="BN657" s="73"/>
      <c r="BO657" s="73"/>
      <c r="BP657" s="73"/>
      <c r="BQ657" s="73"/>
      <c r="BR657" s="73"/>
      <c r="BS657" s="73"/>
      <c r="BT657" s="73"/>
      <c r="BU657" s="73"/>
      <c r="BV657" s="73"/>
      <c r="BW657" s="73"/>
      <c r="BX657" s="73"/>
      <c r="BY657" s="73"/>
      <c r="BZ657" s="73"/>
      <c r="CA657" s="73"/>
      <c r="CB657" s="105">
        <v>9</v>
      </c>
      <c r="CC657" s="73"/>
      <c r="CD657" s="75">
        <f t="shared" si="43"/>
        <v>0</v>
      </c>
    </row>
    <row r="658" spans="1:82" ht="15" customHeight="1">
      <c r="A658" s="43" t="s">
        <v>24</v>
      </c>
      <c r="B658" s="103">
        <v>40645</v>
      </c>
      <c r="C658" s="104" t="s">
        <v>866</v>
      </c>
      <c r="D658" s="135" t="s">
        <v>841</v>
      </c>
      <c r="E658" s="105">
        <v>-126</v>
      </c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/>
      <c r="BC658" s="74"/>
      <c r="BD658" s="74"/>
      <c r="BE658" s="74"/>
      <c r="BF658" s="74"/>
      <c r="BG658" s="73"/>
      <c r="BH658" s="73"/>
      <c r="BI658" s="73"/>
      <c r="BJ658" s="73"/>
      <c r="BK658" s="73"/>
      <c r="BL658" s="73"/>
      <c r="BM658" s="73"/>
      <c r="BN658" s="73"/>
      <c r="BO658" s="73"/>
      <c r="BP658" s="73"/>
      <c r="BQ658" s="73"/>
      <c r="BR658" s="73"/>
      <c r="BS658" s="73"/>
      <c r="BT658" s="73"/>
      <c r="BU658" s="73"/>
      <c r="BV658" s="73"/>
      <c r="BW658" s="73"/>
      <c r="BX658" s="105">
        <v>-126</v>
      </c>
      <c r="BY658" s="73"/>
      <c r="BZ658" s="73"/>
      <c r="CA658" s="73"/>
      <c r="CB658" s="73"/>
      <c r="CC658" s="73"/>
      <c r="CD658" s="75">
        <f t="shared" si="43"/>
        <v>0</v>
      </c>
    </row>
    <row r="659" spans="1:82" ht="15" customHeight="1">
      <c r="A659" s="43" t="s">
        <v>24</v>
      </c>
      <c r="B659" s="103">
        <v>40645</v>
      </c>
      <c r="C659" s="104" t="s">
        <v>11</v>
      </c>
      <c r="D659" s="135" t="s">
        <v>526</v>
      </c>
      <c r="E659" s="105">
        <v>-6</v>
      </c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/>
      <c r="BC659" s="74"/>
      <c r="BD659" s="74"/>
      <c r="BE659" s="74"/>
      <c r="BF659" s="74"/>
      <c r="BG659" s="73"/>
      <c r="BH659" s="73"/>
      <c r="BI659" s="73"/>
      <c r="BJ659" s="73"/>
      <c r="BK659" s="73"/>
      <c r="BL659" s="73"/>
      <c r="BM659" s="73"/>
      <c r="BN659" s="105">
        <v>-6</v>
      </c>
      <c r="BO659" s="73"/>
      <c r="BP659" s="73"/>
      <c r="BQ659" s="73"/>
      <c r="BR659" s="73"/>
      <c r="BS659" s="73"/>
      <c r="BT659" s="73"/>
      <c r="BU659" s="73"/>
      <c r="BV659" s="73"/>
      <c r="BW659" s="73"/>
      <c r="BX659" s="73"/>
      <c r="BY659" s="73"/>
      <c r="BZ659" s="73"/>
      <c r="CA659" s="73"/>
      <c r="CB659" s="73"/>
      <c r="CC659" s="73"/>
      <c r="CD659" s="75">
        <f t="shared" si="43"/>
        <v>0</v>
      </c>
    </row>
    <row r="660" spans="1:82" ht="15" customHeight="1">
      <c r="A660" s="43" t="s">
        <v>24</v>
      </c>
      <c r="B660" s="103">
        <v>40645</v>
      </c>
      <c r="C660" s="104" t="s">
        <v>19</v>
      </c>
      <c r="D660" s="135" t="s">
        <v>526</v>
      </c>
      <c r="E660" s="105">
        <v>-1.27</v>
      </c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4"/>
      <c r="BD660" s="74"/>
      <c r="BE660" s="74"/>
      <c r="BF660" s="74"/>
      <c r="BG660" s="73"/>
      <c r="BH660" s="73"/>
      <c r="BI660" s="73"/>
      <c r="BJ660" s="73"/>
      <c r="BK660" s="73"/>
      <c r="BL660" s="73"/>
      <c r="BM660" s="73"/>
      <c r="BN660" s="73"/>
      <c r="BO660" s="73"/>
      <c r="BP660" s="105">
        <v>-1.27</v>
      </c>
      <c r="BQ660" s="73"/>
      <c r="BR660" s="73"/>
      <c r="BS660" s="73"/>
      <c r="BT660" s="73"/>
      <c r="BU660" s="73"/>
      <c r="BV660" s="73"/>
      <c r="BW660" s="73"/>
      <c r="BX660" s="73"/>
      <c r="BY660" s="73"/>
      <c r="BZ660" s="73"/>
      <c r="CA660" s="73"/>
      <c r="CB660" s="73"/>
      <c r="CC660" s="73"/>
      <c r="CD660" s="75">
        <f t="shared" si="43"/>
        <v>0</v>
      </c>
    </row>
    <row r="661" spans="1:82" ht="15" customHeight="1">
      <c r="A661" s="43" t="s">
        <v>24</v>
      </c>
      <c r="B661" s="103">
        <v>40645</v>
      </c>
      <c r="C661" s="104" t="s">
        <v>184</v>
      </c>
      <c r="D661" s="135" t="s">
        <v>526</v>
      </c>
      <c r="E661" s="105">
        <v>-1.05</v>
      </c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4"/>
      <c r="BD661" s="74"/>
      <c r="BE661" s="74"/>
      <c r="BF661" s="74"/>
      <c r="BG661" s="73"/>
      <c r="BH661" s="73"/>
      <c r="BI661" s="73"/>
      <c r="BJ661" s="73"/>
      <c r="BK661" s="73"/>
      <c r="BL661" s="73"/>
      <c r="BM661" s="73"/>
      <c r="BN661" s="73"/>
      <c r="BO661" s="105">
        <v>-1.05</v>
      </c>
      <c r="BP661" s="73"/>
      <c r="BQ661" s="73"/>
      <c r="BR661" s="73"/>
      <c r="BS661" s="73"/>
      <c r="BT661" s="73"/>
      <c r="BU661" s="73"/>
      <c r="BV661" s="73"/>
      <c r="BW661" s="73"/>
      <c r="BX661" s="73"/>
      <c r="BY661" s="73"/>
      <c r="BZ661" s="73"/>
      <c r="CA661" s="73"/>
      <c r="CB661" s="73"/>
      <c r="CC661" s="73"/>
      <c r="CD661" s="75">
        <f t="shared" si="43"/>
        <v>0</v>
      </c>
    </row>
    <row r="662" spans="1:82" ht="15" customHeight="1">
      <c r="A662" s="43" t="s">
        <v>24</v>
      </c>
      <c r="B662" s="103">
        <v>40646</v>
      </c>
      <c r="C662" s="104" t="s">
        <v>866</v>
      </c>
      <c r="D662" s="135" t="s">
        <v>841</v>
      </c>
      <c r="E662" s="105">
        <v>-36</v>
      </c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3"/>
      <c r="BB662" s="73"/>
      <c r="BC662" s="74"/>
      <c r="BD662" s="74"/>
      <c r="BE662" s="74"/>
      <c r="BF662" s="74"/>
      <c r="BG662" s="73"/>
      <c r="BH662" s="73"/>
      <c r="BI662" s="73"/>
      <c r="BJ662" s="73"/>
      <c r="BK662" s="73"/>
      <c r="BL662" s="73"/>
      <c r="BM662" s="73"/>
      <c r="BN662" s="73"/>
      <c r="BO662" s="73"/>
      <c r="BP662" s="73"/>
      <c r="BQ662" s="73"/>
      <c r="BR662" s="73"/>
      <c r="BS662" s="73"/>
      <c r="BT662" s="73"/>
      <c r="BU662" s="73"/>
      <c r="BV662" s="73"/>
      <c r="BW662" s="73"/>
      <c r="BX662" s="105">
        <v>-36</v>
      </c>
      <c r="BY662" s="73"/>
      <c r="BZ662" s="73"/>
      <c r="CA662" s="73"/>
      <c r="CB662" s="73"/>
      <c r="CC662" s="73"/>
      <c r="CD662" s="75">
        <f t="shared" si="43"/>
        <v>0</v>
      </c>
    </row>
    <row r="663" spans="1:82" ht="15" customHeight="1">
      <c r="A663" s="43" t="s">
        <v>24</v>
      </c>
      <c r="B663" s="103">
        <v>40646</v>
      </c>
      <c r="C663" s="104" t="s">
        <v>11</v>
      </c>
      <c r="D663" s="135" t="s">
        <v>526</v>
      </c>
      <c r="E663" s="105">
        <v>-2</v>
      </c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3"/>
      <c r="BB663" s="73"/>
      <c r="BC663" s="74"/>
      <c r="BD663" s="74"/>
      <c r="BE663" s="74"/>
      <c r="BF663" s="74"/>
      <c r="BG663" s="73"/>
      <c r="BH663" s="73"/>
      <c r="BI663" s="73"/>
      <c r="BJ663" s="73"/>
      <c r="BK663" s="73"/>
      <c r="BL663" s="73"/>
      <c r="BM663" s="73"/>
      <c r="BN663" s="105">
        <v>-2</v>
      </c>
      <c r="BO663" s="73"/>
      <c r="BP663" s="73"/>
      <c r="BQ663" s="73"/>
      <c r="BR663" s="73"/>
      <c r="BS663" s="73"/>
      <c r="BT663" s="73"/>
      <c r="BU663" s="73"/>
      <c r="BV663" s="73"/>
      <c r="BW663" s="73"/>
      <c r="BX663" s="73"/>
      <c r="BY663" s="73"/>
      <c r="BZ663" s="73"/>
      <c r="CA663" s="73"/>
      <c r="CB663" s="73"/>
      <c r="CC663" s="73"/>
      <c r="CD663" s="75">
        <f t="shared" si="43"/>
        <v>0</v>
      </c>
    </row>
    <row r="664" spans="1:82" ht="15" customHeight="1">
      <c r="A664" s="43" t="s">
        <v>24</v>
      </c>
      <c r="B664" s="103">
        <v>40646</v>
      </c>
      <c r="C664" s="104" t="s">
        <v>19</v>
      </c>
      <c r="D664" s="135" t="s">
        <v>526</v>
      </c>
      <c r="E664" s="105">
        <v>-0.42</v>
      </c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/>
      <c r="BC664" s="74"/>
      <c r="BD664" s="74"/>
      <c r="BE664" s="74"/>
      <c r="BF664" s="74"/>
      <c r="BG664" s="73"/>
      <c r="BH664" s="73"/>
      <c r="BI664" s="73"/>
      <c r="BJ664" s="73"/>
      <c r="BK664" s="73"/>
      <c r="BL664" s="73"/>
      <c r="BM664" s="73"/>
      <c r="BN664" s="73"/>
      <c r="BO664" s="73"/>
      <c r="BP664" s="105">
        <v>-0.42</v>
      </c>
      <c r="BQ664" s="73"/>
      <c r="BR664" s="73"/>
      <c r="BS664" s="73"/>
      <c r="BT664" s="73"/>
      <c r="BU664" s="73"/>
      <c r="BV664" s="73"/>
      <c r="BW664" s="73"/>
      <c r="BX664" s="73"/>
      <c r="BY664" s="73"/>
      <c r="BZ664" s="73"/>
      <c r="CA664" s="73"/>
      <c r="CB664" s="73"/>
      <c r="CC664" s="73"/>
      <c r="CD664" s="75">
        <f t="shared" si="43"/>
        <v>0</v>
      </c>
    </row>
    <row r="665" spans="1:82" ht="15" customHeight="1">
      <c r="A665" s="43" t="s">
        <v>24</v>
      </c>
      <c r="B665" s="103">
        <v>40646</v>
      </c>
      <c r="C665" s="104" t="s">
        <v>184</v>
      </c>
      <c r="D665" s="135" t="s">
        <v>526</v>
      </c>
      <c r="E665" s="105">
        <v>-0.35</v>
      </c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/>
      <c r="BC665" s="74"/>
      <c r="BD665" s="74"/>
      <c r="BE665" s="74"/>
      <c r="BF665" s="74"/>
      <c r="BG665" s="73"/>
      <c r="BH665" s="73"/>
      <c r="BI665" s="73"/>
      <c r="BJ665" s="73"/>
      <c r="BK665" s="73"/>
      <c r="BL665" s="73"/>
      <c r="BM665" s="73"/>
      <c r="BN665" s="73"/>
      <c r="BO665" s="105">
        <v>-0.35</v>
      </c>
      <c r="BP665" s="73"/>
      <c r="BQ665" s="73"/>
      <c r="BR665" s="73"/>
      <c r="BS665" s="73"/>
      <c r="BT665" s="73"/>
      <c r="BU665" s="73"/>
      <c r="BV665" s="73"/>
      <c r="BW665" s="73"/>
      <c r="BX665" s="73"/>
      <c r="BY665" s="73"/>
      <c r="BZ665" s="73"/>
      <c r="CA665" s="73"/>
      <c r="CB665" s="73"/>
      <c r="CC665" s="73"/>
      <c r="CD665" s="75">
        <f t="shared" si="43"/>
        <v>0</v>
      </c>
    </row>
    <row r="666" spans="1:82" ht="15" customHeight="1">
      <c r="A666" s="43" t="s">
        <v>24</v>
      </c>
      <c r="B666" s="103">
        <v>40646</v>
      </c>
      <c r="C666" s="104" t="s">
        <v>12</v>
      </c>
      <c r="D666" s="106" t="s">
        <v>762</v>
      </c>
      <c r="E666" s="105">
        <v>-33.75</v>
      </c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3"/>
      <c r="BB666" s="73"/>
      <c r="BC666" s="74"/>
      <c r="BD666" s="74"/>
      <c r="BE666" s="74"/>
      <c r="BF666" s="74"/>
      <c r="BG666" s="73"/>
      <c r="BH666" s="73"/>
      <c r="BI666" s="73"/>
      <c r="BJ666" s="73"/>
      <c r="BK666" s="73"/>
      <c r="BL666" s="73"/>
      <c r="BM666" s="73"/>
      <c r="BN666" s="73"/>
      <c r="BO666" s="73"/>
      <c r="BP666" s="73"/>
      <c r="BQ666" s="73"/>
      <c r="BR666" s="73"/>
      <c r="BS666" s="105">
        <v>-33.75</v>
      </c>
      <c r="BT666" s="73"/>
      <c r="BU666" s="73"/>
      <c r="BV666" s="73"/>
      <c r="BW666" s="73"/>
      <c r="BX666" s="73"/>
      <c r="BY666" s="73"/>
      <c r="BZ666" s="73"/>
      <c r="CA666" s="73"/>
      <c r="CB666" s="73"/>
      <c r="CC666" s="73"/>
      <c r="CD666" s="75">
        <f t="shared" si="43"/>
        <v>0</v>
      </c>
    </row>
    <row r="667" spans="1:82" ht="15" customHeight="1">
      <c r="A667" s="43" t="s">
        <v>24</v>
      </c>
      <c r="B667" s="103">
        <v>40648</v>
      </c>
      <c r="C667" s="104" t="s">
        <v>763</v>
      </c>
      <c r="D667" s="135"/>
      <c r="E667" s="105">
        <v>38.770000000000003</v>
      </c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3"/>
      <c r="BB667" s="73"/>
      <c r="BC667" s="74"/>
      <c r="BD667" s="74"/>
      <c r="BE667" s="74"/>
      <c r="BF667" s="74"/>
      <c r="BG667" s="73"/>
      <c r="BH667" s="73"/>
      <c r="BI667" s="73"/>
      <c r="BJ667" s="73"/>
      <c r="BK667" s="73"/>
      <c r="BL667" s="73"/>
      <c r="BM667" s="73"/>
      <c r="BN667" s="105">
        <v>2</v>
      </c>
      <c r="BO667" s="105">
        <v>0.35</v>
      </c>
      <c r="BP667" s="105">
        <v>0.42</v>
      </c>
      <c r="BQ667" s="73"/>
      <c r="BR667" s="73"/>
      <c r="BS667" s="73"/>
      <c r="BT667" s="73"/>
      <c r="BU667" s="73"/>
      <c r="BV667" s="73"/>
      <c r="BW667" s="73"/>
      <c r="BX667" s="105">
        <v>36</v>
      </c>
      <c r="BY667" s="73"/>
      <c r="BZ667" s="73"/>
      <c r="CA667" s="105">
        <v>38.770000000000003</v>
      </c>
      <c r="CB667" s="73"/>
      <c r="CC667" s="73"/>
      <c r="CD667" s="75">
        <f t="shared" si="43"/>
        <v>0</v>
      </c>
    </row>
    <row r="668" spans="1:82" ht="15" customHeight="1">
      <c r="A668" s="43" t="s">
        <v>24</v>
      </c>
      <c r="B668" s="103">
        <v>40660</v>
      </c>
      <c r="C668" s="104" t="s">
        <v>13</v>
      </c>
      <c r="D668" s="106" t="s">
        <v>764</v>
      </c>
      <c r="E668" s="105">
        <v>-22.75</v>
      </c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3"/>
      <c r="BB668" s="73"/>
      <c r="BC668" s="74"/>
      <c r="BD668" s="74"/>
      <c r="BE668" s="74"/>
      <c r="BF668" s="74"/>
      <c r="BG668" s="73"/>
      <c r="BH668" s="73"/>
      <c r="BI668" s="73"/>
      <c r="BJ668" s="73"/>
      <c r="BK668" s="73"/>
      <c r="BL668" s="73"/>
      <c r="BM668" s="73"/>
      <c r="BN668" s="75"/>
      <c r="BO668" s="73"/>
      <c r="BP668" s="73"/>
      <c r="BQ668" s="73"/>
      <c r="BR668" s="73"/>
      <c r="BS668" s="73"/>
      <c r="BT668" s="73"/>
      <c r="BU668" s="105">
        <v>-22.75</v>
      </c>
      <c r="BV668" s="73"/>
      <c r="BW668" s="73"/>
      <c r="BX668" s="73"/>
      <c r="BY668" s="73"/>
      <c r="BZ668" s="73"/>
      <c r="CA668" s="73"/>
      <c r="CB668" s="73"/>
      <c r="CC668" s="73"/>
      <c r="CD668" s="75">
        <f t="shared" si="43"/>
        <v>0</v>
      </c>
    </row>
    <row r="669" spans="1:82" ht="15" customHeight="1">
      <c r="A669" s="128" t="s">
        <v>314</v>
      </c>
      <c r="B669" s="103">
        <v>40661</v>
      </c>
      <c r="C669" s="104" t="s">
        <v>500</v>
      </c>
      <c r="D669" s="135"/>
      <c r="E669" s="105">
        <v>70</v>
      </c>
      <c r="F669" s="73"/>
      <c r="G669" s="73"/>
      <c r="H669" s="73"/>
      <c r="I669" s="73"/>
      <c r="J669" s="73"/>
      <c r="K669" s="73"/>
      <c r="L669" s="73"/>
      <c r="M669" s="73"/>
      <c r="N669" s="73"/>
      <c r="O669" s="105">
        <v>70</v>
      </c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4"/>
      <c r="BD669" s="74"/>
      <c r="BE669" s="74"/>
      <c r="BF669" s="74"/>
      <c r="BG669" s="73"/>
      <c r="BH669" s="73"/>
      <c r="BI669" s="73"/>
      <c r="BJ669" s="73"/>
      <c r="BK669" s="73"/>
      <c r="BL669" s="73"/>
      <c r="BM669" s="73"/>
      <c r="BN669" s="73"/>
      <c r="BO669" s="73"/>
      <c r="BP669" s="73"/>
      <c r="BQ669" s="73"/>
      <c r="BR669" s="73"/>
      <c r="BS669" s="73"/>
      <c r="BT669" s="73"/>
      <c r="BU669" s="73"/>
      <c r="BV669" s="73"/>
      <c r="BW669" s="73"/>
      <c r="BX669" s="73"/>
      <c r="BY669" s="73"/>
      <c r="BZ669" s="73"/>
      <c r="CA669" s="73"/>
      <c r="CB669" s="73"/>
      <c r="CC669" s="105">
        <v>70</v>
      </c>
      <c r="CD669" s="75">
        <f t="shared" si="43"/>
        <v>0</v>
      </c>
    </row>
    <row r="670" spans="1:82" ht="15" customHeight="1">
      <c r="A670" s="128" t="s">
        <v>314</v>
      </c>
      <c r="B670" s="103">
        <v>40661</v>
      </c>
      <c r="C670" s="104" t="s">
        <v>501</v>
      </c>
      <c r="D670" s="135"/>
      <c r="E670" s="105">
        <v>51</v>
      </c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105">
        <v>51</v>
      </c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3"/>
      <c r="BB670" s="73"/>
      <c r="BC670" s="74"/>
      <c r="BD670" s="74"/>
      <c r="BE670" s="74"/>
      <c r="BF670" s="74"/>
      <c r="BG670" s="73"/>
      <c r="BH670" s="73"/>
      <c r="BI670" s="73"/>
      <c r="BJ670" s="73"/>
      <c r="BK670" s="73"/>
      <c r="BL670" s="73"/>
      <c r="BM670" s="73"/>
      <c r="BN670" s="73"/>
      <c r="BO670" s="73"/>
      <c r="BP670" s="73"/>
      <c r="BQ670" s="73"/>
      <c r="BR670" s="73"/>
      <c r="BS670" s="73"/>
      <c r="BT670" s="73"/>
      <c r="BU670" s="73"/>
      <c r="BV670" s="73"/>
      <c r="BW670" s="73"/>
      <c r="BX670" s="73"/>
      <c r="BY670" s="73"/>
      <c r="BZ670" s="73"/>
      <c r="CA670" s="73"/>
      <c r="CB670" s="73"/>
      <c r="CC670" s="105">
        <v>51</v>
      </c>
      <c r="CD670" s="75">
        <f t="shared" si="43"/>
        <v>0</v>
      </c>
    </row>
    <row r="671" spans="1:82" ht="15" customHeight="1">
      <c r="A671" s="128" t="s">
        <v>314</v>
      </c>
      <c r="B671" s="103">
        <v>40661</v>
      </c>
      <c r="C671" s="104" t="s">
        <v>638</v>
      </c>
      <c r="D671" s="135"/>
      <c r="E671" s="105">
        <v>6</v>
      </c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105">
        <v>6</v>
      </c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/>
      <c r="BC671" s="74"/>
      <c r="BD671" s="74"/>
      <c r="BE671" s="74"/>
      <c r="BF671" s="74"/>
      <c r="BG671" s="73"/>
      <c r="BH671" s="73"/>
      <c r="BI671" s="73"/>
      <c r="BJ671" s="73"/>
      <c r="BK671" s="73"/>
      <c r="BL671" s="73"/>
      <c r="BM671" s="73"/>
      <c r="BN671" s="73"/>
      <c r="BO671" s="73"/>
      <c r="BP671" s="73"/>
      <c r="BQ671" s="73"/>
      <c r="BR671" s="73"/>
      <c r="BS671" s="73"/>
      <c r="BT671" s="73"/>
      <c r="BU671" s="73"/>
      <c r="BV671" s="73"/>
      <c r="BW671" s="73"/>
      <c r="BX671" s="73"/>
      <c r="BY671" s="73"/>
      <c r="BZ671" s="73"/>
      <c r="CA671" s="73"/>
      <c r="CB671" s="73"/>
      <c r="CC671" s="105">
        <v>6</v>
      </c>
      <c r="CD671" s="75">
        <f t="shared" si="43"/>
        <v>0</v>
      </c>
    </row>
    <row r="672" spans="1:82" ht="15" customHeight="1">
      <c r="A672" s="128" t="s">
        <v>314</v>
      </c>
      <c r="B672" s="103">
        <v>40661</v>
      </c>
      <c r="C672" s="104" t="s">
        <v>765</v>
      </c>
      <c r="D672" s="135"/>
      <c r="E672" s="105">
        <v>6</v>
      </c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105">
        <v>6</v>
      </c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3"/>
      <c r="BB672" s="73"/>
      <c r="BC672" s="74"/>
      <c r="BD672" s="74"/>
      <c r="BE672" s="74"/>
      <c r="BF672" s="74"/>
      <c r="BG672" s="73"/>
      <c r="BH672" s="73"/>
      <c r="BI672" s="73"/>
      <c r="BJ672" s="73"/>
      <c r="BK672" s="73"/>
      <c r="BL672" s="73"/>
      <c r="BM672" s="73"/>
      <c r="BN672" s="73"/>
      <c r="BO672" s="73"/>
      <c r="BP672" s="73"/>
      <c r="BQ672" s="73"/>
      <c r="BR672" s="73"/>
      <c r="BS672" s="73"/>
      <c r="BT672" s="73"/>
      <c r="BU672" s="73"/>
      <c r="BV672" s="73"/>
      <c r="BW672" s="73"/>
      <c r="BX672" s="73"/>
      <c r="BY672" s="73"/>
      <c r="BZ672" s="73"/>
      <c r="CA672" s="73"/>
      <c r="CB672" s="73"/>
      <c r="CC672" s="105">
        <v>6</v>
      </c>
      <c r="CD672" s="75">
        <f t="shared" ref="CD672:CD704" si="44">E672-SUM(F672:BX672)</f>
        <v>0</v>
      </c>
    </row>
    <row r="673" spans="1:82" ht="15" customHeight="1">
      <c r="A673" s="128" t="s">
        <v>314</v>
      </c>
      <c r="B673" s="103">
        <v>40661</v>
      </c>
      <c r="C673" s="104" t="s">
        <v>505</v>
      </c>
      <c r="D673" s="135"/>
      <c r="E673" s="105">
        <v>-180</v>
      </c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3"/>
      <c r="BB673" s="73"/>
      <c r="BC673" s="74"/>
      <c r="BD673" s="74"/>
      <c r="BE673" s="74"/>
      <c r="BF673" s="74"/>
      <c r="BG673" s="73"/>
      <c r="BH673" s="73"/>
      <c r="BI673" s="73"/>
      <c r="BJ673" s="73"/>
      <c r="BK673" s="73"/>
      <c r="BL673" s="73"/>
      <c r="BM673" s="73"/>
      <c r="BN673" s="73"/>
      <c r="BO673" s="73"/>
      <c r="BP673" s="73"/>
      <c r="BQ673" s="73"/>
      <c r="BR673" s="73"/>
      <c r="BS673" s="73"/>
      <c r="BT673" s="73"/>
      <c r="BU673" s="73"/>
      <c r="BV673" s="73"/>
      <c r="BW673" s="73"/>
      <c r="BX673" s="73"/>
      <c r="BY673" s="73"/>
      <c r="BZ673" s="73"/>
      <c r="CA673" s="73"/>
      <c r="CB673" s="73"/>
      <c r="CC673" s="105">
        <v>-180</v>
      </c>
      <c r="CD673" s="75">
        <f t="shared" si="44"/>
        <v>-180</v>
      </c>
    </row>
    <row r="674" spans="1:82" ht="15" customHeight="1">
      <c r="A674" s="48" t="s">
        <v>23</v>
      </c>
      <c r="B674" s="103">
        <v>40661</v>
      </c>
      <c r="C674" s="104" t="s">
        <v>766</v>
      </c>
      <c r="D674" s="135"/>
      <c r="E674" s="105">
        <v>180</v>
      </c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3"/>
      <c r="BB674" s="73"/>
      <c r="BC674" s="74"/>
      <c r="BD674" s="74"/>
      <c r="BE674" s="74"/>
      <c r="BF674" s="74"/>
      <c r="BG674" s="73"/>
      <c r="BH674" s="73"/>
      <c r="BI674" s="73"/>
      <c r="BJ674" s="73"/>
      <c r="BK674" s="73"/>
      <c r="BL674" s="73"/>
      <c r="BM674" s="73"/>
      <c r="BN674" s="73"/>
      <c r="BO674" s="73"/>
      <c r="BP674" s="73"/>
      <c r="BQ674" s="73"/>
      <c r="BR674" s="73"/>
      <c r="BS674" s="73"/>
      <c r="BT674" s="73"/>
      <c r="BU674" s="73"/>
      <c r="BV674" s="73"/>
      <c r="BW674" s="73"/>
      <c r="BX674" s="73"/>
      <c r="BY674" s="73"/>
      <c r="BZ674" s="73"/>
      <c r="CA674" s="73"/>
      <c r="CB674" s="105">
        <v>180</v>
      </c>
      <c r="CC674" s="73"/>
      <c r="CD674" s="75">
        <f t="shared" si="44"/>
        <v>180</v>
      </c>
    </row>
    <row r="675" spans="1:82" ht="15" customHeight="1">
      <c r="A675" s="48" t="s">
        <v>23</v>
      </c>
      <c r="B675" s="103">
        <v>40661</v>
      </c>
      <c r="C675" s="104" t="s">
        <v>144</v>
      </c>
      <c r="D675" s="154" t="s">
        <v>91</v>
      </c>
      <c r="E675" s="105">
        <v>-100</v>
      </c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105">
        <v>-100</v>
      </c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3"/>
      <c r="BB675" s="73"/>
      <c r="BC675" s="74"/>
      <c r="BD675" s="74"/>
      <c r="BE675" s="74"/>
      <c r="BF675" s="74"/>
      <c r="BG675" s="73"/>
      <c r="BH675" s="73"/>
      <c r="BI675" s="73"/>
      <c r="BJ675" s="73"/>
      <c r="BK675" s="73"/>
      <c r="BL675" s="73"/>
      <c r="BM675" s="73"/>
      <c r="BN675" s="73"/>
      <c r="BO675" s="73"/>
      <c r="BP675" s="73"/>
      <c r="BQ675" s="73"/>
      <c r="BR675" s="73"/>
      <c r="BS675" s="73"/>
      <c r="BT675" s="73"/>
      <c r="BU675" s="73"/>
      <c r="BV675" s="73"/>
      <c r="BW675" s="73"/>
      <c r="BX675" s="73"/>
      <c r="BY675" s="73"/>
      <c r="BZ675" s="73"/>
      <c r="CA675" s="73"/>
      <c r="CB675" s="105">
        <v>-100</v>
      </c>
      <c r="CC675" s="73"/>
      <c r="CD675" s="75">
        <f t="shared" si="44"/>
        <v>0</v>
      </c>
    </row>
    <row r="676" spans="1:82" ht="15" customHeight="1">
      <c r="A676" s="48" t="s">
        <v>23</v>
      </c>
      <c r="B676" s="103">
        <v>40661</v>
      </c>
      <c r="C676" s="104" t="s">
        <v>451</v>
      </c>
      <c r="D676" s="154" t="s">
        <v>91</v>
      </c>
      <c r="E676" s="105">
        <v>-80</v>
      </c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105">
        <v>-80</v>
      </c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3"/>
      <c r="BB676" s="73"/>
      <c r="BC676" s="74"/>
      <c r="BD676" s="74"/>
      <c r="BE676" s="74"/>
      <c r="BF676" s="74"/>
      <c r="BG676" s="73"/>
      <c r="BH676" s="73"/>
      <c r="BI676" s="73"/>
      <c r="BJ676" s="73"/>
      <c r="BK676" s="73"/>
      <c r="BL676" s="73"/>
      <c r="BM676" s="73"/>
      <c r="BN676" s="73"/>
      <c r="BO676" s="73"/>
      <c r="BP676" s="73"/>
      <c r="BQ676" s="73"/>
      <c r="BR676" s="73"/>
      <c r="BS676" s="73"/>
      <c r="BT676" s="73"/>
      <c r="BU676" s="73"/>
      <c r="BV676" s="73"/>
      <c r="BW676" s="73"/>
      <c r="BX676" s="73"/>
      <c r="BY676" s="73"/>
      <c r="BZ676" s="73"/>
      <c r="CA676" s="73"/>
      <c r="CB676" s="105">
        <v>-80</v>
      </c>
      <c r="CC676" s="73"/>
      <c r="CD676" s="75">
        <f t="shared" si="44"/>
        <v>0</v>
      </c>
    </row>
    <row r="677" spans="1:82" ht="15" customHeight="1">
      <c r="A677" s="43" t="s">
        <v>24</v>
      </c>
      <c r="B677" s="103">
        <v>40661</v>
      </c>
      <c r="C677" s="104" t="s">
        <v>43</v>
      </c>
      <c r="D677" s="154" t="s">
        <v>91</v>
      </c>
      <c r="E677" s="105">
        <v>-240</v>
      </c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105">
        <v>-80</v>
      </c>
      <c r="AH677" s="73"/>
      <c r="AI677" s="105">
        <v>-160</v>
      </c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3"/>
      <c r="BB677" s="73"/>
      <c r="BC677" s="74"/>
      <c r="BD677" s="74"/>
      <c r="BE677" s="74"/>
      <c r="BF677" s="74"/>
      <c r="BG677" s="73"/>
      <c r="BH677" s="73"/>
      <c r="BI677" s="73"/>
      <c r="BJ677" s="73"/>
      <c r="BK677" s="73"/>
      <c r="BL677" s="73"/>
      <c r="BM677" s="73"/>
      <c r="BN677" s="73"/>
      <c r="BO677" s="73"/>
      <c r="BP677" s="73"/>
      <c r="BQ677" s="73"/>
      <c r="BR677" s="73"/>
      <c r="BS677" s="73"/>
      <c r="BT677" s="73"/>
      <c r="BU677" s="73"/>
      <c r="BV677" s="73"/>
      <c r="BW677" s="73"/>
      <c r="BX677" s="73"/>
      <c r="BY677" s="73"/>
      <c r="BZ677" s="73"/>
      <c r="CA677" s="105">
        <v>-240</v>
      </c>
      <c r="CB677" s="73"/>
      <c r="CC677" s="73"/>
      <c r="CD677" s="75">
        <f t="shared" si="44"/>
        <v>0</v>
      </c>
    </row>
    <row r="678" spans="1:82" ht="15" customHeight="1">
      <c r="A678" s="48" t="s">
        <v>23</v>
      </c>
      <c r="B678" s="103">
        <v>40661</v>
      </c>
      <c r="C678" s="104" t="s">
        <v>52</v>
      </c>
      <c r="D678" s="135"/>
      <c r="E678" s="105">
        <v>-103</v>
      </c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73"/>
      <c r="BB678" s="73"/>
      <c r="BC678" s="74"/>
      <c r="BD678" s="74"/>
      <c r="BE678" s="74"/>
      <c r="BF678" s="74"/>
      <c r="BG678" s="73"/>
      <c r="BH678" s="73"/>
      <c r="BI678" s="73"/>
      <c r="BJ678" s="73"/>
      <c r="BK678" s="73"/>
      <c r="BL678" s="73"/>
      <c r="BM678" s="73"/>
      <c r="BN678" s="73"/>
      <c r="BO678" s="73"/>
      <c r="BP678" s="73"/>
      <c r="BQ678" s="73"/>
      <c r="BR678" s="73"/>
      <c r="BS678" s="73"/>
      <c r="BT678" s="73"/>
      <c r="BU678" s="73"/>
      <c r="BV678" s="73"/>
      <c r="BW678" s="73"/>
      <c r="BX678" s="73"/>
      <c r="BY678" s="73"/>
      <c r="BZ678" s="73"/>
      <c r="CA678" s="73"/>
      <c r="CB678" s="105">
        <v>-103</v>
      </c>
      <c r="CC678" s="73"/>
      <c r="CD678" s="75">
        <f t="shared" si="44"/>
        <v>-103</v>
      </c>
    </row>
    <row r="679" spans="1:82" ht="15" customHeight="1">
      <c r="A679" s="43" t="s">
        <v>24</v>
      </c>
      <c r="B679" s="103">
        <v>40661</v>
      </c>
      <c r="C679" s="104" t="s">
        <v>566</v>
      </c>
      <c r="D679" s="135"/>
      <c r="E679" s="105">
        <v>103</v>
      </c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73"/>
      <c r="BB679" s="73"/>
      <c r="BC679" s="74"/>
      <c r="BD679" s="74"/>
      <c r="BE679" s="74"/>
      <c r="BF679" s="74"/>
      <c r="BG679" s="73"/>
      <c r="BH679" s="73"/>
      <c r="BI679" s="73"/>
      <c r="BJ679" s="73"/>
      <c r="BK679" s="73"/>
      <c r="BL679" s="73"/>
      <c r="BM679" s="73"/>
      <c r="BN679" s="73"/>
      <c r="BO679" s="73"/>
      <c r="BP679" s="73"/>
      <c r="BQ679" s="73"/>
      <c r="BR679" s="73"/>
      <c r="BS679" s="73"/>
      <c r="BT679" s="73"/>
      <c r="BU679" s="73"/>
      <c r="BV679" s="73"/>
      <c r="BW679" s="73"/>
      <c r="BX679" s="73"/>
      <c r="BY679" s="73"/>
      <c r="BZ679" s="73"/>
      <c r="CA679" s="105">
        <v>103</v>
      </c>
      <c r="CB679" s="73"/>
      <c r="CC679" s="73"/>
      <c r="CD679" s="75">
        <f t="shared" si="44"/>
        <v>103</v>
      </c>
    </row>
    <row r="680" spans="1:82" ht="15" customHeight="1">
      <c r="A680" s="43" t="s">
        <v>24</v>
      </c>
      <c r="B680" s="103">
        <v>40662</v>
      </c>
      <c r="C680" s="104" t="s">
        <v>600</v>
      </c>
      <c r="D680" s="135"/>
      <c r="E680" s="105">
        <v>27.77</v>
      </c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73"/>
      <c r="BB680" s="73"/>
      <c r="BC680" s="74"/>
      <c r="BD680" s="74"/>
      <c r="BE680" s="74"/>
      <c r="BF680" s="74"/>
      <c r="BG680" s="73"/>
      <c r="BH680" s="73"/>
      <c r="BI680" s="73"/>
      <c r="BJ680" s="73"/>
      <c r="BK680" s="73"/>
      <c r="BL680" s="73"/>
      <c r="BM680" s="73"/>
      <c r="BN680" s="105">
        <v>2</v>
      </c>
      <c r="BO680" s="105">
        <v>0.35</v>
      </c>
      <c r="BP680" s="105">
        <v>0.42</v>
      </c>
      <c r="BQ680" s="73"/>
      <c r="BR680" s="73"/>
      <c r="BS680" s="73"/>
      <c r="BT680" s="73"/>
      <c r="BU680" s="73"/>
      <c r="BV680" s="73"/>
      <c r="BW680" s="73"/>
      <c r="BX680" s="105">
        <v>25</v>
      </c>
      <c r="BY680" s="73"/>
      <c r="BZ680" s="73"/>
      <c r="CA680" s="105">
        <v>27.77</v>
      </c>
      <c r="CB680" s="73"/>
      <c r="CC680" s="73"/>
      <c r="CD680" s="75">
        <f t="shared" si="44"/>
        <v>0</v>
      </c>
    </row>
    <row r="681" spans="1:82" ht="15" customHeight="1">
      <c r="A681" s="43" t="s">
        <v>24</v>
      </c>
      <c r="B681" s="147">
        <v>40665</v>
      </c>
      <c r="C681" s="148" t="s">
        <v>197</v>
      </c>
      <c r="D681" s="106" t="s">
        <v>767</v>
      </c>
      <c r="E681" s="105">
        <v>-138.06</v>
      </c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/>
      <c r="BC681" s="74"/>
      <c r="BD681" s="74"/>
      <c r="BE681" s="74"/>
      <c r="BF681" s="74"/>
      <c r="BG681" s="73"/>
      <c r="BH681" s="73"/>
      <c r="BI681" s="105">
        <v>-138.06</v>
      </c>
      <c r="BJ681" s="73"/>
      <c r="BK681" s="73"/>
      <c r="BL681" s="73"/>
      <c r="BM681" s="73"/>
      <c r="BN681" s="73"/>
      <c r="BO681" s="73"/>
      <c r="BP681" s="73"/>
      <c r="BQ681" s="73"/>
      <c r="BR681" s="73"/>
      <c r="BS681" s="73"/>
      <c r="BT681" s="73"/>
      <c r="BU681" s="73"/>
      <c r="BV681" s="73"/>
      <c r="BW681" s="73"/>
      <c r="BX681" s="73"/>
      <c r="BY681" s="73"/>
      <c r="BZ681" s="73"/>
      <c r="CA681" s="73"/>
      <c r="CB681" s="73"/>
      <c r="CC681" s="73"/>
      <c r="CD681" s="75">
        <f t="shared" si="44"/>
        <v>0</v>
      </c>
    </row>
    <row r="682" spans="1:82" ht="15" customHeight="1">
      <c r="A682" s="43" t="s">
        <v>24</v>
      </c>
      <c r="B682" s="103">
        <v>40666</v>
      </c>
      <c r="C682" s="104" t="s">
        <v>38</v>
      </c>
      <c r="D682" s="106" t="s">
        <v>768</v>
      </c>
      <c r="E682" s="105">
        <v>-610.71</v>
      </c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105">
        <v>-610.71</v>
      </c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/>
      <c r="BC682" s="74"/>
      <c r="BD682" s="74"/>
      <c r="BE682" s="74"/>
      <c r="BF682" s="74"/>
      <c r="BG682" s="73"/>
      <c r="BH682" s="73"/>
      <c r="BI682" s="73"/>
      <c r="BJ682" s="73"/>
      <c r="BK682" s="73"/>
      <c r="BL682" s="73"/>
      <c r="BM682" s="73"/>
      <c r="BN682" s="73"/>
      <c r="BO682" s="73"/>
      <c r="BP682" s="73"/>
      <c r="BQ682" s="73"/>
      <c r="BR682" s="73"/>
      <c r="BS682" s="73"/>
      <c r="BT682" s="73"/>
      <c r="BU682" s="73"/>
      <c r="BV682" s="73"/>
      <c r="BW682" s="73"/>
      <c r="BX682" s="73"/>
      <c r="BY682" s="73"/>
      <c r="BZ682" s="73"/>
      <c r="CA682" s="73"/>
      <c r="CB682" s="73"/>
      <c r="CC682" s="73"/>
      <c r="CD682" s="75">
        <f t="shared" si="44"/>
        <v>0</v>
      </c>
    </row>
    <row r="683" spans="1:82" ht="15" customHeight="1">
      <c r="A683" s="43" t="s">
        <v>24</v>
      </c>
      <c r="B683" s="103">
        <v>40666</v>
      </c>
      <c r="C683" s="104" t="s">
        <v>180</v>
      </c>
      <c r="D683" s="135" t="s">
        <v>526</v>
      </c>
      <c r="E683" s="105">
        <v>-1.5</v>
      </c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73"/>
      <c r="BB683" s="73"/>
      <c r="BC683" s="74"/>
      <c r="BD683" s="74"/>
      <c r="BE683" s="74"/>
      <c r="BF683" s="74"/>
      <c r="BG683" s="73"/>
      <c r="BH683" s="73"/>
      <c r="BI683" s="73"/>
      <c r="BJ683" s="73"/>
      <c r="BK683" s="73"/>
      <c r="BL683" s="73"/>
      <c r="BM683" s="105">
        <v>-1.5</v>
      </c>
      <c r="BN683" s="73"/>
      <c r="BO683" s="73"/>
      <c r="BP683" s="73"/>
      <c r="BQ683" s="73"/>
      <c r="BR683" s="73"/>
      <c r="BS683" s="73"/>
      <c r="BT683" s="73"/>
      <c r="BU683" s="73"/>
      <c r="BV683" s="73"/>
      <c r="BW683" s="73"/>
      <c r="BX683" s="73"/>
      <c r="BY683" s="73"/>
      <c r="BZ683" s="73"/>
      <c r="CA683" s="73"/>
      <c r="CB683" s="73"/>
      <c r="CC683" s="73"/>
      <c r="CD683" s="75">
        <f t="shared" si="44"/>
        <v>0</v>
      </c>
    </row>
    <row r="684" spans="1:82" ht="15" customHeight="1">
      <c r="A684" s="43" t="s">
        <v>24</v>
      </c>
      <c r="B684" s="103">
        <v>40666</v>
      </c>
      <c r="C684" s="140" t="s">
        <v>539</v>
      </c>
      <c r="D684" s="135" t="s">
        <v>526</v>
      </c>
      <c r="E684" s="105">
        <v>1.5</v>
      </c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/>
      <c r="BC684" s="74"/>
      <c r="BD684" s="74"/>
      <c r="BE684" s="74"/>
      <c r="BF684" s="74"/>
      <c r="BG684" s="73"/>
      <c r="BH684" s="73"/>
      <c r="BI684" s="73"/>
      <c r="BJ684" s="73"/>
      <c r="BK684" s="73"/>
      <c r="BL684" s="73"/>
      <c r="BM684" s="105">
        <v>1.5</v>
      </c>
      <c r="BN684" s="73"/>
      <c r="BO684" s="73"/>
      <c r="BP684" s="73"/>
      <c r="BQ684" s="73"/>
      <c r="BR684" s="73"/>
      <c r="BS684" s="73"/>
      <c r="BT684" s="73"/>
      <c r="BU684" s="73"/>
      <c r="BV684" s="73"/>
      <c r="BW684" s="73"/>
      <c r="BX684" s="73"/>
      <c r="BY684" s="73"/>
      <c r="BZ684" s="73"/>
      <c r="CA684" s="73"/>
      <c r="CB684" s="73"/>
      <c r="CC684" s="73"/>
      <c r="CD684" s="75">
        <f t="shared" si="44"/>
        <v>0</v>
      </c>
    </row>
    <row r="685" spans="1:82" ht="15" customHeight="1">
      <c r="A685" s="43" t="s">
        <v>24</v>
      </c>
      <c r="B685" s="103">
        <v>40666</v>
      </c>
      <c r="C685" s="104" t="s">
        <v>39</v>
      </c>
      <c r="D685" s="106" t="s">
        <v>768</v>
      </c>
      <c r="E685" s="105">
        <v>-923.78</v>
      </c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105">
        <v>-461.89</v>
      </c>
      <c r="AN685" s="73"/>
      <c r="AO685" s="105">
        <v>-461.89</v>
      </c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73"/>
      <c r="BB685" s="73"/>
      <c r="BC685" s="74"/>
      <c r="BD685" s="74"/>
      <c r="BE685" s="74"/>
      <c r="BF685" s="74"/>
      <c r="BG685" s="73"/>
      <c r="BH685" s="73"/>
      <c r="BI685" s="73"/>
      <c r="BJ685" s="73"/>
      <c r="BK685" s="73"/>
      <c r="BL685" s="73"/>
      <c r="BM685" s="73"/>
      <c r="BN685" s="73"/>
      <c r="BO685" s="73"/>
      <c r="BP685" s="73"/>
      <c r="BQ685" s="73"/>
      <c r="BR685" s="73"/>
      <c r="BS685" s="73"/>
      <c r="BT685" s="73"/>
      <c r="BU685" s="73"/>
      <c r="BV685" s="73"/>
      <c r="BW685" s="73"/>
      <c r="BX685" s="73"/>
      <c r="BY685" s="73"/>
      <c r="BZ685" s="73"/>
      <c r="CA685" s="73"/>
      <c r="CB685" s="73"/>
      <c r="CC685" s="73"/>
      <c r="CD685" s="75">
        <f t="shared" si="44"/>
        <v>0</v>
      </c>
    </row>
    <row r="686" spans="1:82" ht="15" customHeight="1">
      <c r="A686" s="43" t="s">
        <v>24</v>
      </c>
      <c r="B686" s="103">
        <v>40666</v>
      </c>
      <c r="C686" s="104" t="s">
        <v>180</v>
      </c>
      <c r="D686" s="135" t="s">
        <v>526</v>
      </c>
      <c r="E686" s="105">
        <v>-1.5</v>
      </c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73"/>
      <c r="BB686" s="73"/>
      <c r="BC686" s="74"/>
      <c r="BD686" s="74"/>
      <c r="BE686" s="74"/>
      <c r="BF686" s="74"/>
      <c r="BG686" s="73"/>
      <c r="BH686" s="73"/>
      <c r="BI686" s="73"/>
      <c r="BJ686" s="73"/>
      <c r="BK686" s="73"/>
      <c r="BL686" s="73"/>
      <c r="BM686" s="105">
        <v>-1.5</v>
      </c>
      <c r="BN686" s="73"/>
      <c r="BO686" s="73"/>
      <c r="BP686" s="73"/>
      <c r="BQ686" s="73"/>
      <c r="BR686" s="73"/>
      <c r="BS686" s="73"/>
      <c r="BT686" s="73"/>
      <c r="BU686" s="73"/>
      <c r="BV686" s="73"/>
      <c r="BW686" s="73"/>
      <c r="BX686" s="73"/>
      <c r="BY686" s="73"/>
      <c r="BZ686" s="73"/>
      <c r="CA686" s="73"/>
      <c r="CB686" s="73"/>
      <c r="CC686" s="73"/>
      <c r="CD686" s="75">
        <f t="shared" si="44"/>
        <v>0</v>
      </c>
    </row>
    <row r="687" spans="1:82" ht="15" customHeight="1">
      <c r="A687" s="43" t="s">
        <v>24</v>
      </c>
      <c r="B687" s="103">
        <v>40666</v>
      </c>
      <c r="C687" s="140" t="s">
        <v>540</v>
      </c>
      <c r="D687" s="135" t="s">
        <v>526</v>
      </c>
      <c r="E687" s="105">
        <v>1.5</v>
      </c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73"/>
      <c r="BB687" s="73"/>
      <c r="BC687" s="74"/>
      <c r="BD687" s="74"/>
      <c r="BE687" s="74"/>
      <c r="BF687" s="74"/>
      <c r="BG687" s="73"/>
      <c r="BH687" s="73"/>
      <c r="BI687" s="73"/>
      <c r="BJ687" s="73"/>
      <c r="BK687" s="73"/>
      <c r="BL687" s="73"/>
      <c r="BM687" s="105">
        <v>1.5</v>
      </c>
      <c r="BN687" s="73"/>
      <c r="BO687" s="73"/>
      <c r="BP687" s="73"/>
      <c r="BQ687" s="73"/>
      <c r="BR687" s="73"/>
      <c r="BS687" s="73"/>
      <c r="BT687" s="73"/>
      <c r="BU687" s="73"/>
      <c r="BV687" s="73"/>
      <c r="BW687" s="73"/>
      <c r="BX687" s="73"/>
      <c r="BY687" s="73"/>
      <c r="BZ687" s="73"/>
      <c r="CA687" s="73"/>
      <c r="CB687" s="73"/>
      <c r="CC687" s="73"/>
      <c r="CD687" s="75">
        <f t="shared" si="44"/>
        <v>0</v>
      </c>
    </row>
    <row r="688" spans="1:82" ht="15" customHeight="1">
      <c r="A688" s="43" t="s">
        <v>24</v>
      </c>
      <c r="B688" s="103">
        <v>40666</v>
      </c>
      <c r="C688" s="104" t="s">
        <v>198</v>
      </c>
      <c r="D688" s="106" t="s">
        <v>768</v>
      </c>
      <c r="E688" s="105">
        <v>-80</v>
      </c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105">
        <v>-80</v>
      </c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4"/>
      <c r="BD688" s="74"/>
      <c r="BE688" s="74"/>
      <c r="BF688" s="74"/>
      <c r="BG688" s="73"/>
      <c r="BH688" s="73"/>
      <c r="BI688" s="73"/>
      <c r="BJ688" s="73"/>
      <c r="BK688" s="73"/>
      <c r="BL688" s="73"/>
      <c r="BM688" s="73"/>
      <c r="BN688" s="73"/>
      <c r="BO688" s="73"/>
      <c r="BP688" s="73"/>
      <c r="BQ688" s="73"/>
      <c r="BR688" s="73"/>
      <c r="BS688" s="73"/>
      <c r="BT688" s="73"/>
      <c r="BU688" s="73"/>
      <c r="BV688" s="73"/>
      <c r="BW688" s="73"/>
      <c r="BX688" s="73"/>
      <c r="BY688" s="73"/>
      <c r="BZ688" s="73"/>
      <c r="CA688" s="73"/>
      <c r="CB688" s="73"/>
      <c r="CC688" s="73"/>
      <c r="CD688" s="75">
        <f t="shared" si="44"/>
        <v>0</v>
      </c>
    </row>
    <row r="689" spans="1:82" ht="15" customHeight="1">
      <c r="A689" s="43" t="s">
        <v>24</v>
      </c>
      <c r="B689" s="103">
        <v>40666</v>
      </c>
      <c r="C689" s="104" t="s">
        <v>180</v>
      </c>
      <c r="D689" s="135" t="s">
        <v>526</v>
      </c>
      <c r="E689" s="105">
        <v>-1</v>
      </c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4"/>
      <c r="BD689" s="74"/>
      <c r="BE689" s="74"/>
      <c r="BF689" s="74"/>
      <c r="BG689" s="73"/>
      <c r="BH689" s="73"/>
      <c r="BI689" s="73"/>
      <c r="BJ689" s="73"/>
      <c r="BK689" s="73"/>
      <c r="BL689" s="73"/>
      <c r="BM689" s="105">
        <v>-1</v>
      </c>
      <c r="BN689" s="73"/>
      <c r="BO689" s="73"/>
      <c r="BP689" s="73"/>
      <c r="BQ689" s="73"/>
      <c r="BR689" s="73"/>
      <c r="BS689" s="73"/>
      <c r="BT689" s="73"/>
      <c r="BU689" s="73"/>
      <c r="BV689" s="73"/>
      <c r="BW689" s="73"/>
      <c r="BX689" s="73"/>
      <c r="BY689" s="73"/>
      <c r="BZ689" s="73"/>
      <c r="CA689" s="73"/>
      <c r="CB689" s="73"/>
      <c r="CC689" s="73"/>
      <c r="CD689" s="75">
        <f t="shared" si="44"/>
        <v>0</v>
      </c>
    </row>
    <row r="690" spans="1:82" ht="15" customHeight="1">
      <c r="A690" s="43" t="s">
        <v>24</v>
      </c>
      <c r="B690" s="103">
        <v>40666</v>
      </c>
      <c r="C690" s="140" t="s">
        <v>604</v>
      </c>
      <c r="D690" s="135" t="s">
        <v>526</v>
      </c>
      <c r="E690" s="105">
        <v>1</v>
      </c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4"/>
      <c r="BD690" s="74"/>
      <c r="BE690" s="74"/>
      <c r="BF690" s="74"/>
      <c r="BG690" s="73"/>
      <c r="BH690" s="73"/>
      <c r="BI690" s="73"/>
      <c r="BJ690" s="73"/>
      <c r="BK690" s="73"/>
      <c r="BL690" s="73"/>
      <c r="BM690" s="105">
        <v>1</v>
      </c>
      <c r="BN690" s="73"/>
      <c r="BO690" s="73"/>
      <c r="BP690" s="73"/>
      <c r="BQ690" s="73"/>
      <c r="BR690" s="73"/>
      <c r="BS690" s="73"/>
      <c r="BT690" s="73"/>
      <c r="BU690" s="73"/>
      <c r="BV690" s="73"/>
      <c r="BW690" s="73"/>
      <c r="BX690" s="73"/>
      <c r="BY690" s="73"/>
      <c r="BZ690" s="73"/>
      <c r="CA690" s="73"/>
      <c r="CB690" s="73"/>
      <c r="CC690" s="73"/>
      <c r="CD690" s="75">
        <f t="shared" si="44"/>
        <v>0</v>
      </c>
    </row>
    <row r="691" spans="1:82" ht="15" customHeight="1">
      <c r="A691" s="43" t="s">
        <v>24</v>
      </c>
      <c r="B691" s="103">
        <v>40666</v>
      </c>
      <c r="C691" s="104" t="s">
        <v>199</v>
      </c>
      <c r="D691" s="106" t="s">
        <v>768</v>
      </c>
      <c r="E691" s="105">
        <v>-100</v>
      </c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105">
        <v>-100</v>
      </c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/>
      <c r="BC691" s="74"/>
      <c r="BD691" s="74"/>
      <c r="BE691" s="74"/>
      <c r="BF691" s="74"/>
      <c r="BG691" s="73"/>
      <c r="BH691" s="73"/>
      <c r="BI691" s="73"/>
      <c r="BJ691" s="73"/>
      <c r="BK691" s="73"/>
      <c r="BL691" s="73"/>
      <c r="BM691" s="73"/>
      <c r="BN691" s="73"/>
      <c r="BO691" s="73"/>
      <c r="BP691" s="73"/>
      <c r="BQ691" s="73"/>
      <c r="BR691" s="73"/>
      <c r="BS691" s="73"/>
      <c r="BT691" s="73"/>
      <c r="BU691" s="73"/>
      <c r="BV691" s="73"/>
      <c r="BW691" s="73"/>
      <c r="BX691" s="73"/>
      <c r="BY691" s="73"/>
      <c r="BZ691" s="73"/>
      <c r="CA691" s="73"/>
      <c r="CB691" s="73"/>
      <c r="CC691" s="73"/>
      <c r="CD691" s="75">
        <f t="shared" si="44"/>
        <v>0</v>
      </c>
    </row>
    <row r="692" spans="1:82" ht="15" customHeight="1">
      <c r="A692" s="43" t="s">
        <v>24</v>
      </c>
      <c r="B692" s="103">
        <v>40666</v>
      </c>
      <c r="C692" s="104" t="s">
        <v>42</v>
      </c>
      <c r="D692" s="106" t="s">
        <v>768</v>
      </c>
      <c r="E692" s="105">
        <v>-80</v>
      </c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105">
        <v>-80</v>
      </c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/>
      <c r="BC692" s="74"/>
      <c r="BD692" s="74"/>
      <c r="BE692" s="74"/>
      <c r="BF692" s="74"/>
      <c r="BG692" s="73"/>
      <c r="BH692" s="73"/>
      <c r="BI692" s="73"/>
      <c r="BJ692" s="73"/>
      <c r="BK692" s="73"/>
      <c r="BL692" s="73"/>
      <c r="BM692" s="73"/>
      <c r="BN692" s="73"/>
      <c r="BO692" s="73"/>
      <c r="BP692" s="73"/>
      <c r="BQ692" s="73"/>
      <c r="BR692" s="73"/>
      <c r="BS692" s="73"/>
      <c r="BT692" s="73"/>
      <c r="BU692" s="73"/>
      <c r="BV692" s="73"/>
      <c r="BW692" s="73"/>
      <c r="BX692" s="73"/>
      <c r="BY692" s="73"/>
      <c r="BZ692" s="73"/>
      <c r="CA692" s="73"/>
      <c r="CB692" s="73"/>
      <c r="CC692" s="73"/>
      <c r="CD692" s="75">
        <f t="shared" si="44"/>
        <v>0</v>
      </c>
    </row>
    <row r="693" spans="1:82" ht="15" customHeight="1">
      <c r="A693" s="43" t="s">
        <v>24</v>
      </c>
      <c r="B693" s="103">
        <v>40666</v>
      </c>
      <c r="C693" s="104" t="s">
        <v>180</v>
      </c>
      <c r="D693" s="135" t="s">
        <v>526</v>
      </c>
      <c r="E693" s="105">
        <v>-1</v>
      </c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/>
      <c r="BC693" s="74"/>
      <c r="BD693" s="74"/>
      <c r="BE693" s="74"/>
      <c r="BF693" s="74"/>
      <c r="BG693" s="73"/>
      <c r="BH693" s="73"/>
      <c r="BI693" s="73"/>
      <c r="BJ693" s="73"/>
      <c r="BK693" s="73"/>
      <c r="BL693" s="73"/>
      <c r="BM693" s="105">
        <v>-1</v>
      </c>
      <c r="BN693" s="73"/>
      <c r="BO693" s="73"/>
      <c r="BP693" s="73"/>
      <c r="BQ693" s="73"/>
      <c r="BR693" s="73"/>
      <c r="BS693" s="73"/>
      <c r="BT693" s="73"/>
      <c r="BU693" s="73"/>
      <c r="BV693" s="73"/>
      <c r="BW693" s="73"/>
      <c r="BX693" s="73"/>
      <c r="BY693" s="73"/>
      <c r="BZ693" s="73"/>
      <c r="CA693" s="73"/>
      <c r="CB693" s="73"/>
      <c r="CC693" s="73"/>
      <c r="CD693" s="75">
        <f t="shared" si="44"/>
        <v>0</v>
      </c>
    </row>
    <row r="694" spans="1:82" ht="15" customHeight="1">
      <c r="A694" s="43" t="s">
        <v>24</v>
      </c>
      <c r="B694" s="103">
        <v>40666</v>
      </c>
      <c r="C694" s="140" t="s">
        <v>605</v>
      </c>
      <c r="D694" s="135" t="s">
        <v>526</v>
      </c>
      <c r="E694" s="105">
        <v>1</v>
      </c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/>
      <c r="BC694" s="74"/>
      <c r="BD694" s="74"/>
      <c r="BE694" s="74"/>
      <c r="BF694" s="74"/>
      <c r="BG694" s="73"/>
      <c r="BH694" s="73"/>
      <c r="BI694" s="73"/>
      <c r="BJ694" s="73"/>
      <c r="BK694" s="73"/>
      <c r="BL694" s="73"/>
      <c r="BM694" s="105">
        <v>1</v>
      </c>
      <c r="BN694" s="73"/>
      <c r="BO694" s="73"/>
      <c r="BP694" s="73"/>
      <c r="BQ694" s="73"/>
      <c r="BR694" s="73"/>
      <c r="BS694" s="73"/>
      <c r="BT694" s="73"/>
      <c r="BU694" s="73"/>
      <c r="BV694" s="73"/>
      <c r="BW694" s="73"/>
      <c r="BX694" s="73"/>
      <c r="BY694" s="73"/>
      <c r="BZ694" s="73"/>
      <c r="CA694" s="73"/>
      <c r="CB694" s="73"/>
      <c r="CC694" s="73"/>
      <c r="CD694" s="75">
        <f t="shared" si="44"/>
        <v>0</v>
      </c>
    </row>
    <row r="695" spans="1:82" ht="15" customHeight="1">
      <c r="A695" s="43" t="s">
        <v>24</v>
      </c>
      <c r="B695" s="103">
        <v>40666</v>
      </c>
      <c r="C695" s="104" t="s">
        <v>40</v>
      </c>
      <c r="D695" s="106" t="s">
        <v>768</v>
      </c>
      <c r="E695" s="105">
        <v>-80</v>
      </c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105">
        <v>-80</v>
      </c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4"/>
      <c r="BD695" s="74"/>
      <c r="BE695" s="74"/>
      <c r="BF695" s="74"/>
      <c r="BG695" s="73"/>
      <c r="BH695" s="73"/>
      <c r="BI695" s="73"/>
      <c r="BJ695" s="73"/>
      <c r="BK695" s="73"/>
      <c r="BL695" s="73"/>
      <c r="BM695" s="73"/>
      <c r="BN695" s="73"/>
      <c r="BO695" s="73"/>
      <c r="BP695" s="73"/>
      <c r="BQ695" s="73"/>
      <c r="BR695" s="73"/>
      <c r="BS695" s="73"/>
      <c r="BT695" s="73"/>
      <c r="BU695" s="73"/>
      <c r="BV695" s="73"/>
      <c r="BW695" s="73"/>
      <c r="BX695" s="73"/>
      <c r="BY695" s="73"/>
      <c r="BZ695" s="73"/>
      <c r="CA695" s="73"/>
      <c r="CB695" s="73"/>
      <c r="CC695" s="73"/>
      <c r="CD695" s="75">
        <f t="shared" si="44"/>
        <v>0</v>
      </c>
    </row>
    <row r="696" spans="1:82" ht="15" customHeight="1">
      <c r="A696" s="43" t="s">
        <v>24</v>
      </c>
      <c r="B696" s="103">
        <v>40666</v>
      </c>
      <c r="C696" s="104" t="s">
        <v>180</v>
      </c>
      <c r="D696" s="135" t="s">
        <v>526</v>
      </c>
      <c r="E696" s="105">
        <v>-1</v>
      </c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4"/>
      <c r="BD696" s="74"/>
      <c r="BE696" s="74"/>
      <c r="BF696" s="74"/>
      <c r="BG696" s="73"/>
      <c r="BH696" s="73"/>
      <c r="BI696" s="73"/>
      <c r="BJ696" s="73"/>
      <c r="BK696" s="73"/>
      <c r="BL696" s="73"/>
      <c r="BM696" s="105">
        <v>-1</v>
      </c>
      <c r="BN696" s="73"/>
      <c r="BO696" s="73"/>
      <c r="BP696" s="73"/>
      <c r="BQ696" s="73"/>
      <c r="BR696" s="73"/>
      <c r="BS696" s="73"/>
      <c r="BT696" s="73"/>
      <c r="BU696" s="73"/>
      <c r="BV696" s="73"/>
      <c r="BW696" s="73"/>
      <c r="BX696" s="73"/>
      <c r="BY696" s="73"/>
      <c r="BZ696" s="73"/>
      <c r="CA696" s="73"/>
      <c r="CB696" s="73"/>
      <c r="CC696" s="73"/>
      <c r="CD696" s="75">
        <f t="shared" si="44"/>
        <v>0</v>
      </c>
    </row>
    <row r="697" spans="1:82" ht="15" customHeight="1">
      <c r="A697" s="43" t="s">
        <v>24</v>
      </c>
      <c r="B697" s="103">
        <v>40666</v>
      </c>
      <c r="C697" s="140" t="s">
        <v>607</v>
      </c>
      <c r="D697" s="135" t="s">
        <v>526</v>
      </c>
      <c r="E697" s="105">
        <v>1</v>
      </c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4"/>
      <c r="BD697" s="74"/>
      <c r="BE697" s="74"/>
      <c r="BF697" s="74"/>
      <c r="BG697" s="73"/>
      <c r="BH697" s="73"/>
      <c r="BI697" s="73"/>
      <c r="BJ697" s="73"/>
      <c r="BK697" s="73"/>
      <c r="BL697" s="73"/>
      <c r="BM697" s="105">
        <v>1</v>
      </c>
      <c r="BN697" s="73"/>
      <c r="BO697" s="73"/>
      <c r="BP697" s="73"/>
      <c r="BQ697" s="73"/>
      <c r="BR697" s="73"/>
      <c r="BS697" s="73"/>
      <c r="BT697" s="73"/>
      <c r="BU697" s="73"/>
      <c r="BV697" s="73"/>
      <c r="BW697" s="73"/>
      <c r="BX697" s="73"/>
      <c r="BY697" s="73"/>
      <c r="BZ697" s="73"/>
      <c r="CA697" s="73"/>
      <c r="CB697" s="73"/>
      <c r="CC697" s="73"/>
      <c r="CD697" s="75">
        <f t="shared" si="44"/>
        <v>0</v>
      </c>
    </row>
    <row r="698" spans="1:82" ht="15" customHeight="1">
      <c r="A698" s="43" t="s">
        <v>24</v>
      </c>
      <c r="B698" s="103">
        <v>40666</v>
      </c>
      <c r="C698" s="104" t="s">
        <v>41</v>
      </c>
      <c r="D698" s="106" t="s">
        <v>768</v>
      </c>
      <c r="E698" s="105">
        <v>-149.66999999999999</v>
      </c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105">
        <v>-149.66999999999999</v>
      </c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4"/>
      <c r="BD698" s="74"/>
      <c r="BE698" s="74"/>
      <c r="BF698" s="74"/>
      <c r="BG698" s="73"/>
      <c r="BH698" s="73"/>
      <c r="BI698" s="73"/>
      <c r="BJ698" s="73"/>
      <c r="BK698" s="73"/>
      <c r="BL698" s="73"/>
      <c r="BM698" s="73"/>
      <c r="BN698" s="73"/>
      <c r="BO698" s="73"/>
      <c r="BP698" s="73"/>
      <c r="BQ698" s="73"/>
      <c r="BR698" s="73"/>
      <c r="BS698" s="73"/>
      <c r="BT698" s="73"/>
      <c r="BU698" s="73"/>
      <c r="BV698" s="73"/>
      <c r="BW698" s="73"/>
      <c r="BX698" s="73"/>
      <c r="BY698" s="73"/>
      <c r="BZ698" s="73"/>
      <c r="CA698" s="73"/>
      <c r="CB698" s="73"/>
      <c r="CC698" s="73"/>
      <c r="CD698" s="75">
        <f t="shared" si="44"/>
        <v>0</v>
      </c>
    </row>
    <row r="699" spans="1:82" ht="15" customHeight="1">
      <c r="A699" s="43" t="s">
        <v>24</v>
      </c>
      <c r="B699" s="103">
        <v>40666</v>
      </c>
      <c r="C699" s="104" t="s">
        <v>180</v>
      </c>
      <c r="D699" s="135" t="s">
        <v>526</v>
      </c>
      <c r="E699" s="105">
        <v>-1</v>
      </c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73"/>
      <c r="BB699" s="73"/>
      <c r="BC699" s="74"/>
      <c r="BD699" s="74"/>
      <c r="BE699" s="74"/>
      <c r="BF699" s="74"/>
      <c r="BG699" s="73"/>
      <c r="BH699" s="73"/>
      <c r="BI699" s="73"/>
      <c r="BJ699" s="73"/>
      <c r="BK699" s="73"/>
      <c r="BL699" s="73"/>
      <c r="BM699" s="105">
        <v>-1</v>
      </c>
      <c r="BN699" s="73"/>
      <c r="BO699" s="73"/>
      <c r="BP699" s="73"/>
      <c r="BQ699" s="73"/>
      <c r="BR699" s="73"/>
      <c r="BS699" s="73"/>
      <c r="BT699" s="73"/>
      <c r="BU699" s="73"/>
      <c r="BV699" s="73"/>
      <c r="BW699" s="73"/>
      <c r="BX699" s="73"/>
      <c r="BY699" s="73"/>
      <c r="BZ699" s="73"/>
      <c r="CA699" s="73"/>
      <c r="CB699" s="73"/>
      <c r="CC699" s="73"/>
      <c r="CD699" s="75">
        <f t="shared" si="44"/>
        <v>0</v>
      </c>
    </row>
    <row r="700" spans="1:82" ht="15" customHeight="1">
      <c r="A700" s="43" t="s">
        <v>24</v>
      </c>
      <c r="B700" s="103">
        <v>40666</v>
      </c>
      <c r="C700" s="140" t="s">
        <v>541</v>
      </c>
      <c r="D700" s="135" t="s">
        <v>526</v>
      </c>
      <c r="E700" s="105">
        <v>1</v>
      </c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/>
      <c r="BC700" s="74"/>
      <c r="BD700" s="74"/>
      <c r="BE700" s="74"/>
      <c r="BF700" s="74"/>
      <c r="BG700" s="73"/>
      <c r="BH700" s="73"/>
      <c r="BI700" s="73"/>
      <c r="BJ700" s="73"/>
      <c r="BK700" s="73"/>
      <c r="BL700" s="73"/>
      <c r="BM700" s="105">
        <v>1</v>
      </c>
      <c r="BN700" s="73"/>
      <c r="BO700" s="73"/>
      <c r="BP700" s="73"/>
      <c r="BQ700" s="73"/>
      <c r="BR700" s="73"/>
      <c r="BS700" s="73"/>
      <c r="BT700" s="73"/>
      <c r="BU700" s="73"/>
      <c r="BV700" s="73"/>
      <c r="BW700" s="73"/>
      <c r="BX700" s="73"/>
      <c r="BY700" s="73"/>
      <c r="BZ700" s="73"/>
      <c r="CA700" s="73"/>
      <c r="CB700" s="73"/>
      <c r="CC700" s="73"/>
      <c r="CD700" s="75">
        <f t="shared" si="44"/>
        <v>0</v>
      </c>
    </row>
    <row r="701" spans="1:82" ht="15" customHeight="1">
      <c r="A701" s="43" t="s">
        <v>24</v>
      </c>
      <c r="B701" s="103">
        <v>40666</v>
      </c>
      <c r="C701" s="104" t="s">
        <v>210</v>
      </c>
      <c r="D701" s="106" t="s">
        <v>768</v>
      </c>
      <c r="E701" s="105">
        <v>-240</v>
      </c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105">
        <v>-240</v>
      </c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/>
      <c r="BC701" s="74"/>
      <c r="BD701" s="74"/>
      <c r="BE701" s="74"/>
      <c r="BF701" s="74"/>
      <c r="BG701" s="73"/>
      <c r="BH701" s="73"/>
      <c r="BI701" s="73"/>
      <c r="BJ701" s="73"/>
      <c r="BK701" s="73"/>
      <c r="BL701" s="73"/>
      <c r="BM701" s="73"/>
      <c r="BN701" s="73"/>
      <c r="BO701" s="73"/>
      <c r="BP701" s="73"/>
      <c r="BQ701" s="73"/>
      <c r="BR701" s="73"/>
      <c r="BS701" s="73"/>
      <c r="BT701" s="73"/>
      <c r="BU701" s="73"/>
      <c r="BV701" s="73"/>
      <c r="BW701" s="73"/>
      <c r="BX701" s="73"/>
      <c r="BY701" s="73"/>
      <c r="BZ701" s="73"/>
      <c r="CA701" s="73"/>
      <c r="CB701" s="73"/>
      <c r="CC701" s="73"/>
      <c r="CD701" s="75">
        <f t="shared" si="44"/>
        <v>0</v>
      </c>
    </row>
    <row r="702" spans="1:82" ht="15" customHeight="1">
      <c r="A702" s="43" t="s">
        <v>24</v>
      </c>
      <c r="B702" s="103">
        <v>40666</v>
      </c>
      <c r="C702" s="104" t="s">
        <v>180</v>
      </c>
      <c r="D702" s="135" t="s">
        <v>526</v>
      </c>
      <c r="E702" s="105">
        <v>-1</v>
      </c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4"/>
      <c r="BD702" s="74"/>
      <c r="BE702" s="74"/>
      <c r="BF702" s="74"/>
      <c r="BG702" s="73"/>
      <c r="BH702" s="73"/>
      <c r="BI702" s="73"/>
      <c r="BJ702" s="73"/>
      <c r="BK702" s="73"/>
      <c r="BL702" s="73"/>
      <c r="BM702" s="105">
        <v>-1</v>
      </c>
      <c r="BN702" s="73"/>
      <c r="BO702" s="73"/>
      <c r="BP702" s="73"/>
      <c r="BQ702" s="73"/>
      <c r="BR702" s="73"/>
      <c r="BS702" s="73"/>
      <c r="BT702" s="73"/>
      <c r="BU702" s="73"/>
      <c r="BV702" s="73"/>
      <c r="BW702" s="73"/>
      <c r="BX702" s="73"/>
      <c r="BY702" s="73"/>
      <c r="BZ702" s="73"/>
      <c r="CA702" s="73"/>
      <c r="CB702" s="73"/>
      <c r="CC702" s="73"/>
      <c r="CD702" s="75">
        <f t="shared" si="44"/>
        <v>0</v>
      </c>
    </row>
    <row r="703" spans="1:82" ht="15" customHeight="1">
      <c r="A703" s="43" t="s">
        <v>24</v>
      </c>
      <c r="B703" s="103">
        <v>40666</v>
      </c>
      <c r="C703" s="140" t="s">
        <v>662</v>
      </c>
      <c r="D703" s="135" t="s">
        <v>526</v>
      </c>
      <c r="E703" s="105">
        <v>1</v>
      </c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73"/>
      <c r="BB703" s="73"/>
      <c r="BC703" s="74"/>
      <c r="BD703" s="74"/>
      <c r="BE703" s="74"/>
      <c r="BF703" s="74"/>
      <c r="BG703" s="73"/>
      <c r="BH703" s="73"/>
      <c r="BI703" s="73"/>
      <c r="BJ703" s="73"/>
      <c r="BK703" s="73"/>
      <c r="BL703" s="73"/>
      <c r="BM703" s="105">
        <v>1</v>
      </c>
      <c r="BN703" s="73"/>
      <c r="BO703" s="73"/>
      <c r="BP703" s="73"/>
      <c r="BQ703" s="73"/>
      <c r="BR703" s="73"/>
      <c r="BS703" s="73"/>
      <c r="BT703" s="73"/>
      <c r="BU703" s="73"/>
      <c r="BV703" s="73"/>
      <c r="BW703" s="73"/>
      <c r="BX703" s="73"/>
      <c r="BY703" s="73"/>
      <c r="BZ703" s="73"/>
      <c r="CA703" s="73"/>
      <c r="CB703" s="73"/>
      <c r="CC703" s="73"/>
      <c r="CD703" s="75">
        <f t="shared" si="44"/>
        <v>0</v>
      </c>
    </row>
    <row r="704" spans="1:82" ht="15" customHeight="1" thickBot="1">
      <c r="A704" s="43" t="s">
        <v>24</v>
      </c>
      <c r="B704" s="103">
        <v>40694</v>
      </c>
      <c r="C704" s="104" t="s">
        <v>7</v>
      </c>
      <c r="D704" s="106" t="s">
        <v>769</v>
      </c>
      <c r="E704" s="105">
        <v>-954.13</v>
      </c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105">
        <v>-499.9674785280526</v>
      </c>
      <c r="AI704" s="73"/>
      <c r="AJ704" s="73"/>
      <c r="AK704" s="73"/>
      <c r="AL704" s="73"/>
      <c r="AM704" s="73"/>
      <c r="AN704" s="105">
        <v>-258.49747933451073</v>
      </c>
      <c r="AO704" s="73"/>
      <c r="AP704" s="105">
        <v>-195.66747933451074</v>
      </c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4"/>
      <c r="BD704" s="74"/>
      <c r="BE704" s="74"/>
      <c r="BF704" s="74"/>
      <c r="BG704" s="73"/>
      <c r="BH704" s="73"/>
      <c r="BI704" s="73"/>
      <c r="BJ704" s="73"/>
      <c r="BK704" s="73"/>
      <c r="BL704" s="73"/>
      <c r="BM704" s="73"/>
      <c r="BN704" s="73"/>
      <c r="BO704" s="73"/>
      <c r="BP704" s="73"/>
      <c r="BQ704" s="73"/>
      <c r="BR704" s="73"/>
      <c r="BS704" s="73"/>
      <c r="BT704" s="73"/>
      <c r="BU704" s="73"/>
      <c r="BV704" s="73"/>
      <c r="BW704" s="73"/>
      <c r="BX704" s="73"/>
      <c r="BY704" s="73"/>
      <c r="BZ704" s="73"/>
      <c r="CA704" s="73"/>
      <c r="CB704" s="73"/>
      <c r="CC704" s="73"/>
      <c r="CD704" s="75">
        <f t="shared" si="44"/>
        <v>2.4371970740730831E-3</v>
      </c>
    </row>
    <row r="705" spans="1:82" ht="15" customHeight="1" thickTop="1" thickBot="1">
      <c r="A705" s="12"/>
      <c r="B705" s="46"/>
      <c r="C705" s="47" t="s">
        <v>154</v>
      </c>
      <c r="D705" s="112"/>
      <c r="E705" s="71"/>
      <c r="F705" s="71">
        <f t="shared" ref="F705:AK705" si="45">SUM(F640:F704)</f>
        <v>0</v>
      </c>
      <c r="G705" s="71">
        <f t="shared" si="45"/>
        <v>0</v>
      </c>
      <c r="H705" s="71">
        <f t="shared" si="45"/>
        <v>0</v>
      </c>
      <c r="I705" s="71">
        <f t="shared" si="45"/>
        <v>0</v>
      </c>
      <c r="J705" s="71">
        <f t="shared" si="45"/>
        <v>0</v>
      </c>
      <c r="K705" s="71">
        <f t="shared" si="45"/>
        <v>0</v>
      </c>
      <c r="L705" s="71">
        <f t="shared" si="45"/>
        <v>2120</v>
      </c>
      <c r="M705" s="71">
        <f t="shared" si="45"/>
        <v>820</v>
      </c>
      <c r="N705" s="71">
        <f t="shared" si="45"/>
        <v>194</v>
      </c>
      <c r="O705" s="71">
        <f t="shared" si="45"/>
        <v>1080</v>
      </c>
      <c r="P705" s="71">
        <f t="shared" si="45"/>
        <v>281</v>
      </c>
      <c r="Q705" s="71">
        <f t="shared" si="45"/>
        <v>0</v>
      </c>
      <c r="R705" s="71">
        <f t="shared" si="45"/>
        <v>0</v>
      </c>
      <c r="S705" s="71">
        <f t="shared" si="45"/>
        <v>0</v>
      </c>
      <c r="T705" s="71">
        <f t="shared" si="45"/>
        <v>0</v>
      </c>
      <c r="U705" s="71">
        <f t="shared" si="45"/>
        <v>0</v>
      </c>
      <c r="V705" s="71">
        <f t="shared" si="45"/>
        <v>0</v>
      </c>
      <c r="W705" s="71">
        <f t="shared" si="45"/>
        <v>6</v>
      </c>
      <c r="X705" s="71">
        <f t="shared" si="45"/>
        <v>0</v>
      </c>
      <c r="Y705" s="71">
        <f t="shared" si="45"/>
        <v>0</v>
      </c>
      <c r="Z705" s="71">
        <f t="shared" si="45"/>
        <v>0</v>
      </c>
      <c r="AA705" s="71">
        <f t="shared" si="45"/>
        <v>0</v>
      </c>
      <c r="AB705" s="71">
        <f t="shared" si="45"/>
        <v>0</v>
      </c>
      <c r="AC705" s="71">
        <f t="shared" si="45"/>
        <v>0</v>
      </c>
      <c r="AD705" s="71">
        <f t="shared" si="45"/>
        <v>0</v>
      </c>
      <c r="AE705" s="71">
        <f t="shared" si="45"/>
        <v>0</v>
      </c>
      <c r="AF705" s="71">
        <f t="shared" si="45"/>
        <v>0</v>
      </c>
      <c r="AG705" s="71">
        <f t="shared" si="45"/>
        <v>-1450.71</v>
      </c>
      <c r="AH705" s="71">
        <f t="shared" si="45"/>
        <v>-499.9674785280526</v>
      </c>
      <c r="AI705" s="71">
        <f t="shared" si="45"/>
        <v>-160</v>
      </c>
      <c r="AJ705" s="71">
        <f t="shared" si="45"/>
        <v>0</v>
      </c>
      <c r="AK705" s="71">
        <f t="shared" si="45"/>
        <v>0</v>
      </c>
      <c r="AL705" s="71">
        <f t="shared" ref="AL705:BR705" si="46">SUM(AL640:AL704)</f>
        <v>0</v>
      </c>
      <c r="AM705" s="71">
        <f t="shared" si="46"/>
        <v>-611.55999999999995</v>
      </c>
      <c r="AN705" s="71">
        <f t="shared" si="46"/>
        <v>-258.49747933451073</v>
      </c>
      <c r="AO705" s="71">
        <f t="shared" si="46"/>
        <v>-461.89</v>
      </c>
      <c r="AP705" s="71">
        <f t="shared" si="46"/>
        <v>-195.66747933451074</v>
      </c>
      <c r="AQ705" s="71">
        <f t="shared" si="46"/>
        <v>0</v>
      </c>
      <c r="AR705" s="71">
        <f t="shared" si="46"/>
        <v>0</v>
      </c>
      <c r="AS705" s="71">
        <f t="shared" si="46"/>
        <v>0</v>
      </c>
      <c r="AT705" s="71">
        <f t="shared" si="46"/>
        <v>0</v>
      </c>
      <c r="AU705" s="71">
        <f t="shared" si="46"/>
        <v>0</v>
      </c>
      <c r="AV705" s="71">
        <f t="shared" si="46"/>
        <v>0</v>
      </c>
      <c r="AW705" s="71">
        <f t="shared" si="46"/>
        <v>0</v>
      </c>
      <c r="AX705" s="71">
        <f t="shared" si="46"/>
        <v>0</v>
      </c>
      <c r="AY705" s="71">
        <f t="shared" si="46"/>
        <v>0</v>
      </c>
      <c r="AZ705" s="71">
        <f t="shared" si="46"/>
        <v>0</v>
      </c>
      <c r="BA705" s="71">
        <f t="shared" si="46"/>
        <v>0</v>
      </c>
      <c r="BB705" s="71">
        <f t="shared" si="46"/>
        <v>0</v>
      </c>
      <c r="BC705" s="71">
        <f t="shared" si="46"/>
        <v>0</v>
      </c>
      <c r="BD705" s="71">
        <f t="shared" si="46"/>
        <v>0</v>
      </c>
      <c r="BE705" s="71">
        <f t="shared" si="46"/>
        <v>0</v>
      </c>
      <c r="BF705" s="71">
        <f t="shared" si="46"/>
        <v>0</v>
      </c>
      <c r="BG705" s="71">
        <f t="shared" si="46"/>
        <v>0</v>
      </c>
      <c r="BH705" s="71">
        <f t="shared" si="46"/>
        <v>0</v>
      </c>
      <c r="BI705" s="71">
        <f t="shared" si="46"/>
        <v>-138.06</v>
      </c>
      <c r="BJ705" s="71">
        <f t="shared" si="46"/>
        <v>0</v>
      </c>
      <c r="BK705" s="71">
        <f t="shared" si="46"/>
        <v>0</v>
      </c>
      <c r="BL705" s="71"/>
      <c r="BM705" s="71">
        <f t="shared" si="46"/>
        <v>0</v>
      </c>
      <c r="BN705" s="71">
        <f t="shared" si="46"/>
        <v>-32.6</v>
      </c>
      <c r="BO705" s="71">
        <f t="shared" si="46"/>
        <v>-1.4</v>
      </c>
      <c r="BP705" s="71">
        <f t="shared" si="46"/>
        <v>-6.1199999999999992</v>
      </c>
      <c r="BQ705" s="71">
        <f t="shared" si="46"/>
        <v>0</v>
      </c>
      <c r="BR705" s="71">
        <f t="shared" si="46"/>
        <v>0</v>
      </c>
      <c r="BS705" s="71">
        <f t="shared" ref="BS705:BX705" si="47">SUM(BS640:BS704)</f>
        <v>-33.75</v>
      </c>
      <c r="BT705" s="71">
        <f t="shared" si="47"/>
        <v>-162.84</v>
      </c>
      <c r="BU705" s="71">
        <f t="shared" si="47"/>
        <v>-28.95</v>
      </c>
      <c r="BV705" s="71">
        <f t="shared" si="47"/>
        <v>0</v>
      </c>
      <c r="BW705" s="71">
        <f t="shared" si="47"/>
        <v>0</v>
      </c>
      <c r="BX705" s="71">
        <f t="shared" si="47"/>
        <v>-155</v>
      </c>
      <c r="BY705" s="72">
        <f>SUM(F705:AC705)</f>
        <v>4501</v>
      </c>
      <c r="BZ705" s="72">
        <f>SUM(AG705:BX705)</f>
        <v>-4197.0124371970742</v>
      </c>
      <c r="CA705" s="71">
        <f>SUM(CA640:CA704)</f>
        <v>-70.459999999999994</v>
      </c>
      <c r="CB705" s="71">
        <f>SUM(CB640:CB704)</f>
        <v>-58</v>
      </c>
      <c r="CC705" s="71">
        <f>SUM(CC640:CC704)</f>
        <v>-33</v>
      </c>
      <c r="CD705" s="75"/>
    </row>
    <row r="706" spans="1:82" ht="15" customHeight="1" thickTop="1">
      <c r="A706" s="43" t="s">
        <v>24</v>
      </c>
      <c r="B706" s="103">
        <v>40666</v>
      </c>
      <c r="C706" s="104" t="s">
        <v>74</v>
      </c>
      <c r="D706" s="135"/>
      <c r="E706" s="105">
        <v>38.770000000000003</v>
      </c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73"/>
      <c r="BB706" s="73"/>
      <c r="BC706" s="74"/>
      <c r="BD706" s="74"/>
      <c r="BE706" s="74"/>
      <c r="BF706" s="74"/>
      <c r="BG706" s="73"/>
      <c r="BH706" s="73"/>
      <c r="BI706" s="73"/>
      <c r="BJ706" s="73"/>
      <c r="BK706" s="73"/>
      <c r="BL706" s="73"/>
      <c r="BM706" s="73"/>
      <c r="BN706" s="105">
        <v>2</v>
      </c>
      <c r="BO706" s="105">
        <v>0.35</v>
      </c>
      <c r="BP706" s="105">
        <v>0.42</v>
      </c>
      <c r="BQ706" s="73"/>
      <c r="BR706" s="73"/>
      <c r="BS706" s="73"/>
      <c r="BT706" s="73"/>
      <c r="BU706" s="73"/>
      <c r="BV706" s="73"/>
      <c r="BW706" s="73"/>
      <c r="BX706" s="105">
        <v>36</v>
      </c>
      <c r="BY706" s="73"/>
      <c r="BZ706" s="73"/>
      <c r="CA706" s="105">
        <v>38.770000000000003</v>
      </c>
      <c r="CB706" s="73"/>
      <c r="CC706" s="73"/>
      <c r="CD706" s="75">
        <f t="shared" ref="CD706:CD737" si="48">E706-SUM(F706:BX706)</f>
        <v>0</v>
      </c>
    </row>
    <row r="707" spans="1:82" ht="15" customHeight="1">
      <c r="A707" s="128" t="s">
        <v>314</v>
      </c>
      <c r="B707" s="103">
        <v>40666</v>
      </c>
      <c r="C707" s="104" t="s">
        <v>770</v>
      </c>
      <c r="D707" s="135"/>
      <c r="E707" s="105">
        <v>14</v>
      </c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105">
        <v>14</v>
      </c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73"/>
      <c r="BB707" s="73"/>
      <c r="BC707" s="74"/>
      <c r="BD707" s="74"/>
      <c r="BE707" s="74"/>
      <c r="BF707" s="74"/>
      <c r="BG707" s="73"/>
      <c r="BH707" s="73"/>
      <c r="BI707" s="73"/>
      <c r="BJ707" s="73"/>
      <c r="BK707" s="73"/>
      <c r="BL707" s="73"/>
      <c r="BM707" s="73"/>
      <c r="BN707" s="73"/>
      <c r="BO707" s="73"/>
      <c r="BP707" s="73"/>
      <c r="BQ707" s="73"/>
      <c r="BR707" s="73"/>
      <c r="BS707" s="73"/>
      <c r="BT707" s="73"/>
      <c r="BU707" s="73"/>
      <c r="BV707" s="73"/>
      <c r="BW707" s="73"/>
      <c r="BX707" s="73"/>
      <c r="BY707" s="73"/>
      <c r="BZ707" s="73"/>
      <c r="CA707" s="73"/>
      <c r="CB707" s="73"/>
      <c r="CC707" s="105">
        <v>14</v>
      </c>
      <c r="CD707" s="75">
        <f t="shared" si="48"/>
        <v>0</v>
      </c>
    </row>
    <row r="708" spans="1:82" ht="15" customHeight="1">
      <c r="A708" s="43" t="s">
        <v>24</v>
      </c>
      <c r="B708" s="103">
        <v>40667</v>
      </c>
      <c r="C708" s="104" t="s">
        <v>771</v>
      </c>
      <c r="D708" s="135"/>
      <c r="E708" s="105">
        <v>3230</v>
      </c>
      <c r="F708" s="73"/>
      <c r="G708" s="73"/>
      <c r="H708" s="73"/>
      <c r="I708" s="73"/>
      <c r="J708" s="73"/>
      <c r="K708" s="73"/>
      <c r="L708" s="105">
        <v>1962</v>
      </c>
      <c r="M708" s="73"/>
      <c r="N708" s="105">
        <v>138</v>
      </c>
      <c r="O708" s="105">
        <v>950</v>
      </c>
      <c r="P708" s="105">
        <v>180</v>
      </c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73"/>
      <c r="BB708" s="73"/>
      <c r="BC708" s="74"/>
      <c r="BD708" s="74"/>
      <c r="BE708" s="74"/>
      <c r="BF708" s="74"/>
      <c r="BG708" s="73"/>
      <c r="BH708" s="73"/>
      <c r="BI708" s="73"/>
      <c r="BJ708" s="73"/>
      <c r="BK708" s="73"/>
      <c r="BL708" s="73"/>
      <c r="BM708" s="73"/>
      <c r="BN708" s="73"/>
      <c r="BO708" s="73"/>
      <c r="BP708" s="73"/>
      <c r="BQ708" s="73"/>
      <c r="BR708" s="73"/>
      <c r="BS708" s="73"/>
      <c r="BT708" s="73"/>
      <c r="BU708" s="73"/>
      <c r="BV708" s="73"/>
      <c r="BW708" s="73"/>
      <c r="BX708" s="73"/>
      <c r="BY708" s="73"/>
      <c r="BZ708" s="73"/>
      <c r="CA708" s="73"/>
      <c r="CB708" s="73"/>
      <c r="CC708" s="73"/>
      <c r="CD708" s="75">
        <f t="shared" si="48"/>
        <v>0</v>
      </c>
    </row>
    <row r="709" spans="1:82" ht="15" customHeight="1">
      <c r="A709" s="43" t="s">
        <v>24</v>
      </c>
      <c r="B709" s="103">
        <v>40667</v>
      </c>
      <c r="C709" s="104" t="s">
        <v>183</v>
      </c>
      <c r="D709" s="135" t="s">
        <v>526</v>
      </c>
      <c r="E709" s="105">
        <v>-21.2</v>
      </c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/>
      <c r="BC709" s="74"/>
      <c r="BD709" s="74"/>
      <c r="BE709" s="74"/>
      <c r="BF709" s="74"/>
      <c r="BG709" s="73"/>
      <c r="BH709" s="73"/>
      <c r="BI709" s="73"/>
      <c r="BJ709" s="73"/>
      <c r="BK709" s="73"/>
      <c r="BL709" s="73"/>
      <c r="BM709" s="73"/>
      <c r="BN709" s="105">
        <v>-21.2</v>
      </c>
      <c r="BO709" s="73"/>
      <c r="BP709" s="73"/>
      <c r="BQ709" s="73"/>
      <c r="BR709" s="73"/>
      <c r="BS709" s="73"/>
      <c r="BT709" s="73"/>
      <c r="BU709" s="73"/>
      <c r="BV709" s="73"/>
      <c r="BW709" s="73"/>
      <c r="BX709" s="73"/>
      <c r="BY709" s="73"/>
      <c r="BZ709" s="73"/>
      <c r="CA709" s="73"/>
      <c r="CB709" s="73"/>
      <c r="CC709" s="73"/>
      <c r="CD709" s="75">
        <f t="shared" si="48"/>
        <v>0</v>
      </c>
    </row>
    <row r="710" spans="1:82" ht="15" customHeight="1">
      <c r="A710" s="43" t="s">
        <v>24</v>
      </c>
      <c r="B710" s="103">
        <v>40667</v>
      </c>
      <c r="C710" s="104" t="s">
        <v>19</v>
      </c>
      <c r="D710" s="135" t="s">
        <v>526</v>
      </c>
      <c r="E710" s="105">
        <v>-3.82</v>
      </c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/>
      <c r="BC710" s="74"/>
      <c r="BD710" s="74"/>
      <c r="BE710" s="74"/>
      <c r="BF710" s="74"/>
      <c r="BG710" s="73"/>
      <c r="BH710" s="73"/>
      <c r="BI710" s="73"/>
      <c r="BJ710" s="73"/>
      <c r="BK710" s="73"/>
      <c r="BL710" s="73"/>
      <c r="BM710" s="73"/>
      <c r="BN710" s="73"/>
      <c r="BO710" s="73"/>
      <c r="BP710" s="105">
        <v>-3.82</v>
      </c>
      <c r="BQ710" s="73"/>
      <c r="BR710" s="73"/>
      <c r="BS710" s="73"/>
      <c r="BT710" s="73"/>
      <c r="BU710" s="73"/>
      <c r="BV710" s="73"/>
      <c r="BW710" s="73"/>
      <c r="BX710" s="73"/>
      <c r="BY710" s="73"/>
      <c r="BZ710" s="73"/>
      <c r="CA710" s="73"/>
      <c r="CB710" s="73"/>
      <c r="CC710" s="73"/>
      <c r="CD710" s="75">
        <f t="shared" si="48"/>
        <v>0</v>
      </c>
    </row>
    <row r="711" spans="1:82" ht="15" customHeight="1">
      <c r="A711" s="43" t="s">
        <v>24</v>
      </c>
      <c r="B711" s="103">
        <v>40667</v>
      </c>
      <c r="C711" s="104" t="s">
        <v>772</v>
      </c>
      <c r="D711" s="135"/>
      <c r="E711" s="105">
        <v>20.77</v>
      </c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/>
      <c r="BC711" s="74"/>
      <c r="BD711" s="74"/>
      <c r="BE711" s="74"/>
      <c r="BF711" s="74"/>
      <c r="BG711" s="73"/>
      <c r="BH711" s="73"/>
      <c r="BI711" s="73"/>
      <c r="BJ711" s="73"/>
      <c r="BK711" s="73"/>
      <c r="BL711" s="73"/>
      <c r="BM711" s="73"/>
      <c r="BN711" s="105">
        <v>2</v>
      </c>
      <c r="BO711" s="105">
        <v>0.35</v>
      </c>
      <c r="BP711" s="105">
        <v>0.42</v>
      </c>
      <c r="BQ711" s="73"/>
      <c r="BR711" s="73"/>
      <c r="BS711" s="73"/>
      <c r="BT711" s="73"/>
      <c r="BU711" s="73"/>
      <c r="BV711" s="73"/>
      <c r="BW711" s="73"/>
      <c r="BX711" s="105">
        <v>18</v>
      </c>
      <c r="BY711" s="73"/>
      <c r="BZ711" s="73"/>
      <c r="CA711" s="105">
        <v>20.77</v>
      </c>
      <c r="CB711" s="73"/>
      <c r="CC711" s="73"/>
      <c r="CD711" s="75">
        <f t="shared" si="48"/>
        <v>0</v>
      </c>
    </row>
    <row r="712" spans="1:82" ht="15" customHeight="1">
      <c r="A712" s="43" t="s">
        <v>24</v>
      </c>
      <c r="B712" s="103">
        <v>40667</v>
      </c>
      <c r="C712" s="104" t="s">
        <v>73</v>
      </c>
      <c r="D712" s="135"/>
      <c r="E712" s="105">
        <v>57.77</v>
      </c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7"/>
      <c r="AI712" s="75"/>
      <c r="AJ712" s="75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  <c r="AW712" s="75"/>
      <c r="AX712" s="75"/>
      <c r="AY712" s="75"/>
      <c r="AZ712" s="75"/>
      <c r="BA712" s="75"/>
      <c r="BB712" s="75"/>
      <c r="BC712" s="74"/>
      <c r="BD712" s="74"/>
      <c r="BE712" s="74"/>
      <c r="BF712" s="74"/>
      <c r="BG712" s="75"/>
      <c r="BH712" s="75"/>
      <c r="BI712" s="75"/>
      <c r="BJ712" s="73"/>
      <c r="BK712" s="73"/>
      <c r="BL712" s="73"/>
      <c r="BM712" s="73"/>
      <c r="BN712" s="105">
        <v>2</v>
      </c>
      <c r="BO712" s="105">
        <v>0.35</v>
      </c>
      <c r="BP712" s="105">
        <v>0.42</v>
      </c>
      <c r="BQ712" s="75"/>
      <c r="BR712" s="75"/>
      <c r="BS712" s="75"/>
      <c r="BT712" s="75"/>
      <c r="BU712" s="75"/>
      <c r="BV712" s="75"/>
      <c r="BW712" s="75"/>
      <c r="BX712" s="105">
        <v>55</v>
      </c>
      <c r="BY712" s="75"/>
      <c r="BZ712" s="75"/>
      <c r="CA712" s="105">
        <v>57.77</v>
      </c>
      <c r="CB712" s="75"/>
      <c r="CC712" s="75"/>
      <c r="CD712" s="75">
        <f t="shared" si="48"/>
        <v>0</v>
      </c>
    </row>
    <row r="713" spans="1:82" ht="15" customHeight="1">
      <c r="A713" s="43" t="s">
        <v>24</v>
      </c>
      <c r="B713" s="103">
        <v>40667</v>
      </c>
      <c r="C713" s="104" t="s">
        <v>773</v>
      </c>
      <c r="D713" s="135"/>
      <c r="E713" s="105">
        <v>55</v>
      </c>
      <c r="F713" s="73"/>
      <c r="G713" s="73"/>
      <c r="H713" s="73"/>
      <c r="I713" s="73"/>
      <c r="J713" s="73"/>
      <c r="K713" s="73"/>
      <c r="L713" s="105">
        <v>55</v>
      </c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/>
      <c r="BC713" s="74"/>
      <c r="BD713" s="74"/>
      <c r="BE713" s="74"/>
      <c r="BF713" s="74"/>
      <c r="BG713" s="73"/>
      <c r="BH713" s="73"/>
      <c r="BI713" s="73"/>
      <c r="BJ713" s="73"/>
      <c r="BK713" s="73"/>
      <c r="BL713" s="73"/>
      <c r="BM713" s="73"/>
      <c r="BN713" s="73"/>
      <c r="BO713" s="73"/>
      <c r="BP713" s="73"/>
      <c r="BQ713" s="73"/>
      <c r="BR713" s="73"/>
      <c r="BS713" s="73"/>
      <c r="BT713" s="73"/>
      <c r="BU713" s="73"/>
      <c r="BV713" s="73"/>
      <c r="BW713" s="73"/>
      <c r="BX713" s="73"/>
      <c r="BY713" s="73"/>
      <c r="BZ713" s="73"/>
      <c r="CA713" s="105">
        <v>55</v>
      </c>
      <c r="CB713" s="73"/>
      <c r="CC713" s="73"/>
      <c r="CD713" s="75">
        <f t="shared" si="48"/>
        <v>0</v>
      </c>
    </row>
    <row r="714" spans="1:82" ht="15" customHeight="1">
      <c r="A714" s="48" t="s">
        <v>23</v>
      </c>
      <c r="B714" s="103">
        <v>40668</v>
      </c>
      <c r="C714" s="104" t="s">
        <v>445</v>
      </c>
      <c r="D714" s="135"/>
      <c r="E714" s="105">
        <v>35</v>
      </c>
      <c r="F714" s="73"/>
      <c r="G714" s="73"/>
      <c r="H714" s="73"/>
      <c r="I714" s="73"/>
      <c r="J714" s="73"/>
      <c r="K714" s="73"/>
      <c r="L714" s="73"/>
      <c r="M714" s="73"/>
      <c r="N714" s="73"/>
      <c r="O714" s="149">
        <v>35</v>
      </c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73"/>
      <c r="BB714" s="73"/>
      <c r="BC714" s="74"/>
      <c r="BD714" s="74"/>
      <c r="BE714" s="74"/>
      <c r="BF714" s="74"/>
      <c r="BG714" s="73"/>
      <c r="BH714" s="73"/>
      <c r="BI714" s="73"/>
      <c r="BJ714" s="73"/>
      <c r="BK714" s="73"/>
      <c r="BL714" s="73"/>
      <c r="BM714" s="73"/>
      <c r="BN714" s="73"/>
      <c r="BO714" s="73"/>
      <c r="BP714" s="73"/>
      <c r="BQ714" s="73"/>
      <c r="BR714" s="73"/>
      <c r="BS714" s="73"/>
      <c r="BT714" s="73"/>
      <c r="BU714" s="73"/>
      <c r="BV714" s="73"/>
      <c r="BW714" s="73"/>
      <c r="BX714" s="73"/>
      <c r="BY714" s="73"/>
      <c r="BZ714" s="73"/>
      <c r="CA714" s="73"/>
      <c r="CB714" s="105">
        <v>35</v>
      </c>
      <c r="CC714" s="73"/>
      <c r="CD714" s="75">
        <f t="shared" si="48"/>
        <v>0</v>
      </c>
    </row>
    <row r="715" spans="1:82" ht="15" customHeight="1">
      <c r="A715" s="43" t="s">
        <v>24</v>
      </c>
      <c r="B715" s="103">
        <v>40669</v>
      </c>
      <c r="C715" s="104" t="s">
        <v>16</v>
      </c>
      <c r="D715" s="106" t="s">
        <v>774</v>
      </c>
      <c r="E715" s="105">
        <v>-15899.95</v>
      </c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/>
      <c r="BC715" s="74"/>
      <c r="BD715" s="74"/>
      <c r="BE715" s="74"/>
      <c r="BF715" s="74"/>
      <c r="BG715" s="105">
        <v>-15899.95</v>
      </c>
      <c r="BH715" s="73"/>
      <c r="BI715" s="73"/>
      <c r="BJ715" s="73"/>
      <c r="BK715" s="73"/>
      <c r="BL715" s="73"/>
      <c r="BM715" s="73"/>
      <c r="BN715" s="73"/>
      <c r="BO715" s="73"/>
      <c r="BP715" s="73"/>
      <c r="BQ715" s="73"/>
      <c r="BR715" s="73"/>
      <c r="BS715" s="73"/>
      <c r="BT715" s="73"/>
      <c r="BU715" s="73"/>
      <c r="BV715" s="73"/>
      <c r="BW715" s="73"/>
      <c r="BX715" s="73"/>
      <c r="BY715" s="73"/>
      <c r="BZ715" s="73"/>
      <c r="CA715" s="73"/>
      <c r="CB715" s="73"/>
      <c r="CC715" s="73"/>
      <c r="CD715" s="75">
        <f t="shared" si="48"/>
        <v>0</v>
      </c>
    </row>
    <row r="716" spans="1:82" ht="15" customHeight="1">
      <c r="A716" s="43" t="s">
        <v>24</v>
      </c>
      <c r="B716" s="103">
        <v>40669</v>
      </c>
      <c r="C716" s="104" t="s">
        <v>180</v>
      </c>
      <c r="D716" s="135" t="s">
        <v>526</v>
      </c>
      <c r="E716" s="105">
        <v>-1.5</v>
      </c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4"/>
      <c r="BD716" s="74"/>
      <c r="BE716" s="74"/>
      <c r="BF716" s="74"/>
      <c r="BG716" s="73"/>
      <c r="BH716" s="73"/>
      <c r="BI716" s="73"/>
      <c r="BJ716" s="73"/>
      <c r="BK716" s="73"/>
      <c r="BL716" s="73"/>
      <c r="BM716" s="105">
        <v>-1.5</v>
      </c>
      <c r="BN716" s="73"/>
      <c r="BO716" s="73"/>
      <c r="BP716" s="73"/>
      <c r="BQ716" s="73"/>
      <c r="BR716" s="73"/>
      <c r="BS716" s="73"/>
      <c r="BT716" s="73"/>
      <c r="BU716" s="73"/>
      <c r="BV716" s="73"/>
      <c r="BW716" s="73"/>
      <c r="BX716" s="73"/>
      <c r="BY716" s="73"/>
      <c r="BZ716" s="73"/>
      <c r="CA716" s="73"/>
      <c r="CB716" s="73"/>
      <c r="CC716" s="73"/>
      <c r="CD716" s="75">
        <f t="shared" si="48"/>
        <v>0</v>
      </c>
    </row>
    <row r="717" spans="1:82" ht="15" customHeight="1">
      <c r="A717" s="48" t="s">
        <v>23</v>
      </c>
      <c r="B717" s="103">
        <v>40672</v>
      </c>
      <c r="C717" s="104" t="s">
        <v>775</v>
      </c>
      <c r="D717" s="135"/>
      <c r="E717" s="105">
        <v>6</v>
      </c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149">
        <v>6</v>
      </c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4"/>
      <c r="BD717" s="74"/>
      <c r="BE717" s="74"/>
      <c r="BF717" s="74"/>
      <c r="BG717" s="73"/>
      <c r="BH717" s="73"/>
      <c r="BI717" s="73"/>
      <c r="BJ717" s="73"/>
      <c r="BK717" s="73"/>
      <c r="BL717" s="73"/>
      <c r="BM717" s="73"/>
      <c r="BN717" s="73"/>
      <c r="BO717" s="73"/>
      <c r="BP717" s="73"/>
      <c r="BQ717" s="73"/>
      <c r="BR717" s="73"/>
      <c r="BS717" s="73"/>
      <c r="BT717" s="73"/>
      <c r="BU717" s="73"/>
      <c r="BV717" s="73"/>
      <c r="BW717" s="73"/>
      <c r="BX717" s="73"/>
      <c r="BY717" s="73"/>
      <c r="BZ717" s="73"/>
      <c r="CA717" s="73"/>
      <c r="CB717" s="105">
        <v>6</v>
      </c>
      <c r="CC717" s="73"/>
      <c r="CD717" s="75">
        <f t="shared" si="48"/>
        <v>0</v>
      </c>
    </row>
    <row r="718" spans="1:82" ht="15" customHeight="1">
      <c r="A718" s="43" t="s">
        <v>24</v>
      </c>
      <c r="B718" s="103">
        <v>40673</v>
      </c>
      <c r="C718" s="104" t="s">
        <v>739</v>
      </c>
      <c r="D718" s="106" t="s">
        <v>776</v>
      </c>
      <c r="E718" s="105">
        <v>-162.84</v>
      </c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4"/>
      <c r="BD718" s="74"/>
      <c r="BE718" s="74"/>
      <c r="BF718" s="74"/>
      <c r="BG718" s="73"/>
      <c r="BH718" s="73"/>
      <c r="BI718" s="73"/>
      <c r="BJ718" s="73"/>
      <c r="BK718" s="73"/>
      <c r="BL718" s="73"/>
      <c r="BM718" s="73"/>
      <c r="BN718" s="73"/>
      <c r="BO718" s="73"/>
      <c r="BP718" s="73"/>
      <c r="BQ718" s="73"/>
      <c r="BR718" s="73"/>
      <c r="BS718" s="73"/>
      <c r="BT718" s="105">
        <v>-162.84</v>
      </c>
      <c r="BU718" s="73"/>
      <c r="BV718" s="73"/>
      <c r="BW718" s="73"/>
      <c r="BX718" s="73"/>
      <c r="BY718" s="73"/>
      <c r="BZ718" s="73"/>
      <c r="CA718" s="73"/>
      <c r="CB718" s="73"/>
      <c r="CC718" s="73"/>
      <c r="CD718" s="75">
        <f t="shared" si="48"/>
        <v>0</v>
      </c>
    </row>
    <row r="719" spans="1:82" ht="15" customHeight="1">
      <c r="A719" s="43" t="s">
        <v>24</v>
      </c>
      <c r="B719" s="103">
        <v>40674</v>
      </c>
      <c r="C719" s="104" t="s">
        <v>866</v>
      </c>
      <c r="D719" s="135" t="s">
        <v>841</v>
      </c>
      <c r="E719" s="105">
        <v>-35</v>
      </c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4"/>
      <c r="BD719" s="74"/>
      <c r="BE719" s="74"/>
      <c r="BF719" s="74"/>
      <c r="BG719" s="73"/>
      <c r="BH719" s="73"/>
      <c r="BI719" s="73"/>
      <c r="BJ719" s="75"/>
      <c r="BK719" s="75"/>
      <c r="BL719" s="75"/>
      <c r="BM719" s="75"/>
      <c r="BN719" s="75"/>
      <c r="BO719" s="75"/>
      <c r="BP719" s="75"/>
      <c r="BQ719" s="73"/>
      <c r="BR719" s="73"/>
      <c r="BS719" s="73"/>
      <c r="BT719" s="73"/>
      <c r="BU719" s="73"/>
      <c r="BV719" s="73"/>
      <c r="BW719" s="73"/>
      <c r="BX719" s="105">
        <v>-35</v>
      </c>
      <c r="BY719" s="73"/>
      <c r="BZ719" s="73"/>
      <c r="CA719" s="73"/>
      <c r="CB719" s="73"/>
      <c r="CC719" s="73"/>
      <c r="CD719" s="75">
        <f t="shared" si="48"/>
        <v>0</v>
      </c>
    </row>
    <row r="720" spans="1:82" ht="15" customHeight="1">
      <c r="A720" s="43" t="s">
        <v>24</v>
      </c>
      <c r="B720" s="103">
        <v>40674</v>
      </c>
      <c r="C720" s="104" t="s">
        <v>11</v>
      </c>
      <c r="D720" s="135" t="s">
        <v>526</v>
      </c>
      <c r="E720" s="105">
        <v>-2</v>
      </c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4"/>
      <c r="BD720" s="74"/>
      <c r="BE720" s="74"/>
      <c r="BF720" s="74"/>
      <c r="BG720" s="73"/>
      <c r="BH720" s="73"/>
      <c r="BI720" s="73"/>
      <c r="BJ720" s="73"/>
      <c r="BK720" s="73"/>
      <c r="BL720" s="73"/>
      <c r="BM720" s="73"/>
      <c r="BN720" s="105">
        <v>-2</v>
      </c>
      <c r="BO720" s="73"/>
      <c r="BP720" s="73"/>
      <c r="BQ720" s="73"/>
      <c r="BR720" s="73"/>
      <c r="BS720" s="73"/>
      <c r="BT720" s="73"/>
      <c r="BU720" s="73"/>
      <c r="BV720" s="73"/>
      <c r="BW720" s="73"/>
      <c r="BX720" s="73"/>
      <c r="BY720" s="73"/>
      <c r="BZ720" s="73"/>
      <c r="CA720" s="73"/>
      <c r="CB720" s="73"/>
      <c r="CC720" s="73"/>
      <c r="CD720" s="75">
        <f t="shared" si="48"/>
        <v>0</v>
      </c>
    </row>
    <row r="721" spans="1:82" ht="15" customHeight="1">
      <c r="A721" s="43" t="s">
        <v>24</v>
      </c>
      <c r="B721" s="103">
        <v>40674</v>
      </c>
      <c r="C721" s="104" t="s">
        <v>19</v>
      </c>
      <c r="D721" s="135" t="s">
        <v>526</v>
      </c>
      <c r="E721" s="105">
        <v>-0.42</v>
      </c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4"/>
      <c r="BD721" s="74"/>
      <c r="BE721" s="74"/>
      <c r="BF721" s="74"/>
      <c r="BG721" s="73"/>
      <c r="BH721" s="73"/>
      <c r="BI721" s="73"/>
      <c r="BJ721" s="73"/>
      <c r="BK721" s="73"/>
      <c r="BL721" s="73"/>
      <c r="BM721" s="73"/>
      <c r="BN721" s="73"/>
      <c r="BO721" s="73"/>
      <c r="BP721" s="105">
        <v>-0.42</v>
      </c>
      <c r="BQ721" s="73"/>
      <c r="BR721" s="73"/>
      <c r="BS721" s="73"/>
      <c r="BT721" s="73"/>
      <c r="BU721" s="73"/>
      <c r="BV721" s="73"/>
      <c r="BW721" s="73"/>
      <c r="BX721" s="73"/>
      <c r="BY721" s="73"/>
      <c r="BZ721" s="73"/>
      <c r="CA721" s="73"/>
      <c r="CB721" s="73"/>
      <c r="CC721" s="73"/>
      <c r="CD721" s="75">
        <f t="shared" si="48"/>
        <v>0</v>
      </c>
    </row>
    <row r="722" spans="1:82" ht="15" customHeight="1">
      <c r="A722" s="43" t="s">
        <v>24</v>
      </c>
      <c r="B722" s="103">
        <v>40674</v>
      </c>
      <c r="C722" s="104" t="s">
        <v>184</v>
      </c>
      <c r="D722" s="135" t="s">
        <v>526</v>
      </c>
      <c r="E722" s="105">
        <v>-0.35</v>
      </c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/>
      <c r="BC722" s="74"/>
      <c r="BD722" s="74"/>
      <c r="BE722" s="74"/>
      <c r="BF722" s="74"/>
      <c r="BG722" s="73"/>
      <c r="BH722" s="73"/>
      <c r="BI722" s="73"/>
      <c r="BJ722" s="73"/>
      <c r="BK722" s="73"/>
      <c r="BL722" s="73"/>
      <c r="BM722" s="73"/>
      <c r="BN722" s="73"/>
      <c r="BO722" s="105">
        <v>-0.35</v>
      </c>
      <c r="BP722" s="73"/>
      <c r="BQ722" s="73"/>
      <c r="BR722" s="73"/>
      <c r="BS722" s="73"/>
      <c r="BT722" s="73"/>
      <c r="BU722" s="73"/>
      <c r="BV722" s="73"/>
      <c r="BW722" s="73"/>
      <c r="BX722" s="73"/>
      <c r="BY722" s="73"/>
      <c r="BZ722" s="73"/>
      <c r="CA722" s="73"/>
      <c r="CB722" s="73"/>
      <c r="CC722" s="73"/>
      <c r="CD722" s="75">
        <f t="shared" si="48"/>
        <v>0</v>
      </c>
    </row>
    <row r="723" spans="1:82" ht="15" customHeight="1">
      <c r="A723" s="43" t="s">
        <v>24</v>
      </c>
      <c r="B723" s="103">
        <v>40674</v>
      </c>
      <c r="C723" s="104" t="s">
        <v>777</v>
      </c>
      <c r="D723" s="106" t="s">
        <v>778</v>
      </c>
      <c r="E723" s="105">
        <v>-737.5</v>
      </c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4"/>
      <c r="BD723" s="74"/>
      <c r="BE723" s="74"/>
      <c r="BF723" s="74"/>
      <c r="BG723" s="73"/>
      <c r="BH723" s="73"/>
      <c r="BI723" s="73"/>
      <c r="BJ723" s="73"/>
      <c r="BK723" s="105">
        <v>-737.5</v>
      </c>
      <c r="BL723" s="105"/>
      <c r="BM723" s="73"/>
      <c r="BN723" s="73"/>
      <c r="BO723" s="73"/>
      <c r="BP723" s="73"/>
      <c r="BQ723" s="73"/>
      <c r="BR723" s="73"/>
      <c r="BS723" s="73"/>
      <c r="BT723" s="73"/>
      <c r="BU723" s="73"/>
      <c r="BV723" s="73"/>
      <c r="BW723" s="73"/>
      <c r="BX723" s="73"/>
      <c r="BY723" s="73"/>
      <c r="BZ723" s="73"/>
      <c r="CA723" s="73"/>
      <c r="CB723" s="73"/>
      <c r="CC723" s="73"/>
      <c r="CD723" s="75">
        <f t="shared" si="48"/>
        <v>0</v>
      </c>
    </row>
    <row r="724" spans="1:82" ht="15" customHeight="1">
      <c r="A724" s="43" t="s">
        <v>24</v>
      </c>
      <c r="B724" s="103">
        <v>40674</v>
      </c>
      <c r="C724" s="104" t="s">
        <v>180</v>
      </c>
      <c r="D724" s="135" t="s">
        <v>526</v>
      </c>
      <c r="E724" s="105">
        <v>-1.5</v>
      </c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4"/>
      <c r="BD724" s="74"/>
      <c r="BE724" s="74"/>
      <c r="BF724" s="74"/>
      <c r="BG724" s="73"/>
      <c r="BH724" s="73"/>
      <c r="BI724" s="73"/>
      <c r="BJ724" s="73"/>
      <c r="BK724" s="73"/>
      <c r="BL724" s="73"/>
      <c r="BM724" s="105">
        <v>-1.5</v>
      </c>
      <c r="BN724" s="73"/>
      <c r="BO724" s="73"/>
      <c r="BP724" s="73"/>
      <c r="BQ724" s="73"/>
      <c r="BR724" s="73"/>
      <c r="BS724" s="73"/>
      <c r="BT724" s="73"/>
      <c r="BU724" s="73"/>
      <c r="BV724" s="73"/>
      <c r="BW724" s="73"/>
      <c r="BX724" s="73"/>
      <c r="BY724" s="73"/>
      <c r="BZ724" s="73"/>
      <c r="CA724" s="73"/>
      <c r="CB724" s="73"/>
      <c r="CC724" s="73"/>
      <c r="CD724" s="75">
        <f t="shared" si="48"/>
        <v>0</v>
      </c>
    </row>
    <row r="725" spans="1:82" ht="15" customHeight="1">
      <c r="A725" s="43" t="s">
        <v>24</v>
      </c>
      <c r="B725" s="103">
        <v>40675</v>
      </c>
      <c r="C725" s="104" t="s">
        <v>12</v>
      </c>
      <c r="D725" s="106" t="s">
        <v>779</v>
      </c>
      <c r="E725" s="105">
        <v>-26.48</v>
      </c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4"/>
      <c r="BD725" s="74"/>
      <c r="BE725" s="74"/>
      <c r="BF725" s="74"/>
      <c r="BG725" s="73"/>
      <c r="BH725" s="73"/>
      <c r="BI725" s="73"/>
      <c r="BJ725" s="73"/>
      <c r="BK725" s="73"/>
      <c r="BL725" s="73"/>
      <c r="BM725" s="73"/>
      <c r="BN725" s="73"/>
      <c r="BO725" s="73"/>
      <c r="BP725" s="73"/>
      <c r="BQ725" s="73"/>
      <c r="BR725" s="73"/>
      <c r="BS725" s="105">
        <v>-26.48</v>
      </c>
      <c r="BT725" s="73"/>
      <c r="BU725" s="73"/>
      <c r="BV725" s="73"/>
      <c r="BW725" s="73"/>
      <c r="BX725" s="73"/>
      <c r="BY725" s="73"/>
      <c r="BZ725" s="73"/>
      <c r="CA725" s="73"/>
      <c r="CB725" s="73"/>
      <c r="CC725" s="73"/>
      <c r="CD725" s="75">
        <f t="shared" si="48"/>
        <v>0</v>
      </c>
    </row>
    <row r="726" spans="1:82" ht="15" customHeight="1">
      <c r="A726" s="43" t="s">
        <v>24</v>
      </c>
      <c r="B726" s="103">
        <v>40675</v>
      </c>
      <c r="C726" s="104" t="s">
        <v>780</v>
      </c>
      <c r="D726" s="106" t="s">
        <v>781</v>
      </c>
      <c r="E726" s="105">
        <v>-120</v>
      </c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73"/>
      <c r="BB726" s="73"/>
      <c r="BC726" s="74"/>
      <c r="BD726" s="74"/>
      <c r="BE726" s="74"/>
      <c r="BF726" s="74"/>
      <c r="BG726" s="73"/>
      <c r="BH726" s="73"/>
      <c r="BI726" s="73"/>
      <c r="BJ726" s="73"/>
      <c r="BK726" s="105">
        <v>-120</v>
      </c>
      <c r="BL726" s="105"/>
      <c r="BM726" s="73"/>
      <c r="BN726" s="73"/>
      <c r="BO726" s="73"/>
      <c r="BP726" s="73"/>
      <c r="BQ726" s="73"/>
      <c r="BR726" s="73"/>
      <c r="BS726" s="73"/>
      <c r="BT726" s="73"/>
      <c r="BU726" s="75"/>
      <c r="BV726" s="73"/>
      <c r="BW726" s="73"/>
      <c r="BX726" s="73"/>
      <c r="BY726" s="73"/>
      <c r="BZ726" s="73"/>
      <c r="CA726" s="105">
        <v>-120</v>
      </c>
      <c r="CB726" s="73"/>
      <c r="CC726" s="73"/>
      <c r="CD726" s="75">
        <f t="shared" si="48"/>
        <v>0</v>
      </c>
    </row>
    <row r="727" spans="1:82" ht="15" customHeight="1">
      <c r="A727" s="43" t="s">
        <v>24</v>
      </c>
      <c r="B727" s="103">
        <v>40675</v>
      </c>
      <c r="C727" s="104" t="s">
        <v>782</v>
      </c>
      <c r="D727" s="135"/>
      <c r="E727" s="105">
        <v>18</v>
      </c>
      <c r="F727" s="73"/>
      <c r="G727" s="73"/>
      <c r="H727" s="73"/>
      <c r="I727" s="73"/>
      <c r="J727" s="73"/>
      <c r="K727" s="73"/>
      <c r="L727" s="105">
        <v>18</v>
      </c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4"/>
      <c r="BD727" s="74"/>
      <c r="BE727" s="74"/>
      <c r="BF727" s="74"/>
      <c r="BG727" s="73"/>
      <c r="BH727" s="73"/>
      <c r="BI727" s="73"/>
      <c r="BJ727" s="73"/>
      <c r="BK727" s="73"/>
      <c r="BL727" s="73"/>
      <c r="BM727" s="73"/>
      <c r="BN727" s="73"/>
      <c r="BO727" s="73"/>
      <c r="BP727" s="73"/>
      <c r="BQ727" s="73"/>
      <c r="BR727" s="73"/>
      <c r="BS727" s="73"/>
      <c r="BT727" s="73"/>
      <c r="BU727" s="73"/>
      <c r="BV727" s="73"/>
      <c r="BW727" s="73"/>
      <c r="BX727" s="73"/>
      <c r="BY727" s="73"/>
      <c r="BZ727" s="73"/>
      <c r="CA727" s="73"/>
      <c r="CB727" s="73"/>
      <c r="CC727" s="73"/>
      <c r="CD727" s="75">
        <f t="shared" si="48"/>
        <v>0</v>
      </c>
    </row>
    <row r="728" spans="1:82" ht="15" customHeight="1">
      <c r="A728" s="43" t="s">
        <v>24</v>
      </c>
      <c r="B728" s="103">
        <v>40676</v>
      </c>
      <c r="C728" s="104" t="s">
        <v>15</v>
      </c>
      <c r="D728" s="106" t="s">
        <v>783</v>
      </c>
      <c r="E728" s="105">
        <v>-820</v>
      </c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105">
        <v>-820</v>
      </c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4"/>
      <c r="BD728" s="74"/>
      <c r="BE728" s="74"/>
      <c r="BF728" s="74"/>
      <c r="BG728" s="73"/>
      <c r="BH728" s="73"/>
      <c r="BI728" s="73"/>
      <c r="BJ728" s="73"/>
      <c r="BK728" s="73"/>
      <c r="BL728" s="73"/>
      <c r="BM728" s="73"/>
      <c r="BN728" s="73"/>
      <c r="BO728" s="73"/>
      <c r="BP728" s="73"/>
      <c r="BQ728" s="73"/>
      <c r="BR728" s="73"/>
      <c r="BS728" s="73"/>
      <c r="BT728" s="73"/>
      <c r="BU728" s="73"/>
      <c r="BV728" s="73"/>
      <c r="BW728" s="73"/>
      <c r="BX728" s="73"/>
      <c r="BY728" s="73"/>
      <c r="BZ728" s="73"/>
      <c r="CA728" s="73"/>
      <c r="CB728" s="73"/>
      <c r="CC728" s="73"/>
      <c r="CD728" s="75">
        <f t="shared" si="48"/>
        <v>0</v>
      </c>
    </row>
    <row r="729" spans="1:82" ht="15" customHeight="1">
      <c r="A729" s="43" t="s">
        <v>24</v>
      </c>
      <c r="B729" s="103">
        <v>40676</v>
      </c>
      <c r="C729" s="104" t="s">
        <v>180</v>
      </c>
      <c r="D729" s="135" t="s">
        <v>526</v>
      </c>
      <c r="E729" s="105">
        <v>-1.5</v>
      </c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73"/>
      <c r="BB729" s="73"/>
      <c r="BC729" s="74"/>
      <c r="BD729" s="74"/>
      <c r="BE729" s="74"/>
      <c r="BF729" s="74"/>
      <c r="BG729" s="73"/>
      <c r="BH729" s="73"/>
      <c r="BI729" s="73"/>
      <c r="BJ729" s="73"/>
      <c r="BK729" s="73"/>
      <c r="BL729" s="73"/>
      <c r="BM729" s="105">
        <v>-1.5</v>
      </c>
      <c r="BN729" s="73"/>
      <c r="BO729" s="73"/>
      <c r="BP729" s="73"/>
      <c r="BQ729" s="73"/>
      <c r="BR729" s="73"/>
      <c r="BS729" s="73"/>
      <c r="BT729" s="73"/>
      <c r="BU729" s="73"/>
      <c r="BV729" s="73"/>
      <c r="BW729" s="73"/>
      <c r="BX729" s="73"/>
      <c r="BY729" s="73"/>
      <c r="BZ729" s="73"/>
      <c r="CA729" s="73"/>
      <c r="CB729" s="73"/>
      <c r="CC729" s="73"/>
      <c r="CD729" s="75">
        <f t="shared" si="48"/>
        <v>0</v>
      </c>
    </row>
    <row r="730" spans="1:82" ht="15" customHeight="1">
      <c r="A730" s="43" t="s">
        <v>24</v>
      </c>
      <c r="B730" s="103">
        <v>40680</v>
      </c>
      <c r="C730" s="104" t="s">
        <v>858</v>
      </c>
      <c r="D730" s="135"/>
      <c r="E730" s="105">
        <v>20.76</v>
      </c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4"/>
      <c r="BD730" s="74"/>
      <c r="BE730" s="74"/>
      <c r="BF730" s="74"/>
      <c r="BG730" s="73"/>
      <c r="BH730" s="73"/>
      <c r="BI730" s="73"/>
      <c r="BJ730" s="73"/>
      <c r="BK730" s="73"/>
      <c r="BL730" s="73"/>
      <c r="BM730" s="73"/>
      <c r="BN730" s="105">
        <v>2</v>
      </c>
      <c r="BO730" s="105">
        <v>0.34</v>
      </c>
      <c r="BP730" s="105">
        <v>0.42</v>
      </c>
      <c r="BQ730" s="73"/>
      <c r="BR730" s="73"/>
      <c r="BS730" s="73"/>
      <c r="BT730" s="73"/>
      <c r="BU730" s="73"/>
      <c r="BV730" s="73"/>
      <c r="BW730" s="73"/>
      <c r="BX730" s="105">
        <v>18</v>
      </c>
      <c r="BY730" s="73"/>
      <c r="BZ730" s="73"/>
      <c r="CA730" s="105">
        <v>20.76</v>
      </c>
      <c r="CB730" s="73"/>
      <c r="CC730" s="73"/>
      <c r="CD730" s="75">
        <f t="shared" si="48"/>
        <v>0</v>
      </c>
    </row>
    <row r="731" spans="1:82" ht="15" customHeight="1">
      <c r="A731" s="43" t="s">
        <v>24</v>
      </c>
      <c r="B731" s="103">
        <v>40681</v>
      </c>
      <c r="C731" s="104" t="s">
        <v>784</v>
      </c>
      <c r="D731" s="135"/>
      <c r="E731" s="105">
        <v>18</v>
      </c>
      <c r="F731" s="73"/>
      <c r="G731" s="73"/>
      <c r="H731" s="73"/>
      <c r="I731" s="73"/>
      <c r="J731" s="73"/>
      <c r="K731" s="73"/>
      <c r="L731" s="105">
        <v>18</v>
      </c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4"/>
      <c r="BD731" s="74"/>
      <c r="BE731" s="74"/>
      <c r="BF731" s="74"/>
      <c r="BG731" s="73"/>
      <c r="BH731" s="73"/>
      <c r="BI731" s="73"/>
      <c r="BJ731" s="73"/>
      <c r="BK731" s="73"/>
      <c r="BL731" s="73"/>
      <c r="BM731" s="73"/>
      <c r="BN731" s="73"/>
      <c r="BO731" s="73"/>
      <c r="BP731" s="73"/>
      <c r="BQ731" s="73"/>
      <c r="BR731" s="73"/>
      <c r="BS731" s="73"/>
      <c r="BT731" s="73"/>
      <c r="BU731" s="73"/>
      <c r="BV731" s="73"/>
      <c r="BW731" s="73"/>
      <c r="BX731" s="75"/>
      <c r="BY731" s="73"/>
      <c r="BZ731" s="73"/>
      <c r="CA731" s="105">
        <v>18</v>
      </c>
      <c r="CB731" s="73"/>
      <c r="CC731" s="73"/>
      <c r="CD731" s="75">
        <f t="shared" si="48"/>
        <v>0</v>
      </c>
    </row>
    <row r="732" spans="1:82" ht="15" customHeight="1">
      <c r="A732" s="43" t="s">
        <v>24</v>
      </c>
      <c r="B732" s="103">
        <v>40681</v>
      </c>
      <c r="C732" s="104" t="s">
        <v>785</v>
      </c>
      <c r="D732" s="135"/>
      <c r="E732" s="105">
        <v>2.76</v>
      </c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4"/>
      <c r="BD732" s="74"/>
      <c r="BE732" s="74"/>
      <c r="BF732" s="74"/>
      <c r="BG732" s="73"/>
      <c r="BH732" s="73"/>
      <c r="BI732" s="73"/>
      <c r="BJ732" s="73"/>
      <c r="BK732" s="73"/>
      <c r="BL732" s="73"/>
      <c r="BM732" s="73"/>
      <c r="BN732" s="73"/>
      <c r="BO732" s="73"/>
      <c r="BP732" s="73"/>
      <c r="BQ732" s="73"/>
      <c r="BR732" s="73"/>
      <c r="BS732" s="73"/>
      <c r="BT732" s="73"/>
      <c r="BU732" s="73"/>
      <c r="BV732" s="73"/>
      <c r="BW732" s="73"/>
      <c r="BX732" s="105">
        <v>2.76</v>
      </c>
      <c r="BY732" s="73"/>
      <c r="BZ732" s="73"/>
      <c r="CA732" s="105">
        <v>2.76</v>
      </c>
      <c r="CB732" s="73"/>
      <c r="CC732" s="73"/>
      <c r="CD732" s="75">
        <f t="shared" si="48"/>
        <v>0</v>
      </c>
    </row>
    <row r="733" spans="1:82" ht="15" customHeight="1">
      <c r="A733" s="128" t="s">
        <v>314</v>
      </c>
      <c r="B733" s="103">
        <v>40682</v>
      </c>
      <c r="C733" s="104" t="s">
        <v>786</v>
      </c>
      <c r="D733" s="135"/>
      <c r="E733" s="105">
        <v>22</v>
      </c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105">
        <v>22</v>
      </c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3"/>
      <c r="AC733" s="73"/>
      <c r="AD733" s="73"/>
      <c r="AE733" s="73"/>
      <c r="AF733" s="73"/>
      <c r="AG733" s="75"/>
      <c r="AH733" s="75"/>
      <c r="AI733" s="75"/>
      <c r="AJ733" s="75"/>
      <c r="AK733" s="75"/>
      <c r="AL733" s="75"/>
      <c r="AM733" s="75"/>
      <c r="AN733" s="75"/>
      <c r="AO733" s="75"/>
      <c r="AP733" s="75"/>
      <c r="AQ733" s="75"/>
      <c r="AR733" s="75"/>
      <c r="AS733" s="75"/>
      <c r="AT733" s="75"/>
      <c r="AU733" s="75"/>
      <c r="AV733" s="75"/>
      <c r="AW733" s="75"/>
      <c r="AX733" s="75"/>
      <c r="AY733" s="75"/>
      <c r="AZ733" s="75"/>
      <c r="BA733" s="75"/>
      <c r="BB733" s="75"/>
      <c r="BC733" s="74"/>
      <c r="BD733" s="74"/>
      <c r="BE733" s="74"/>
      <c r="BF733" s="74"/>
      <c r="BG733" s="75"/>
      <c r="BH733" s="75"/>
      <c r="BI733" s="75"/>
      <c r="BJ733" s="75"/>
      <c r="BK733" s="75"/>
      <c r="BL733" s="75"/>
      <c r="BM733" s="75"/>
      <c r="BN733" s="75"/>
      <c r="BO733" s="75"/>
      <c r="BP733" s="75"/>
      <c r="BQ733" s="75"/>
      <c r="BR733" s="75"/>
      <c r="BS733" s="75"/>
      <c r="BT733" s="75"/>
      <c r="BU733" s="75"/>
      <c r="BV733" s="75"/>
      <c r="BW733" s="75"/>
      <c r="BX733" s="75"/>
      <c r="BY733" s="75"/>
      <c r="BZ733" s="75"/>
      <c r="CA733" s="75"/>
      <c r="CB733" s="75"/>
      <c r="CC733" s="105">
        <v>22</v>
      </c>
      <c r="CD733" s="75">
        <f t="shared" si="48"/>
        <v>0</v>
      </c>
    </row>
    <row r="734" spans="1:82" ht="15" customHeight="1">
      <c r="A734" s="43" t="s">
        <v>24</v>
      </c>
      <c r="B734" s="103">
        <v>40683</v>
      </c>
      <c r="C734" s="104" t="s">
        <v>13</v>
      </c>
      <c r="D734" s="106" t="s">
        <v>787</v>
      </c>
      <c r="E734" s="105">
        <v>-12.7</v>
      </c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4"/>
      <c r="BD734" s="74"/>
      <c r="BE734" s="74"/>
      <c r="BF734" s="74"/>
      <c r="BG734" s="73"/>
      <c r="BH734" s="73"/>
      <c r="BI734" s="73"/>
      <c r="BJ734" s="73"/>
      <c r="BK734" s="73"/>
      <c r="BL734" s="73"/>
      <c r="BM734" s="73"/>
      <c r="BN734" s="73"/>
      <c r="BO734" s="73"/>
      <c r="BP734" s="73"/>
      <c r="BQ734" s="73"/>
      <c r="BR734" s="73"/>
      <c r="BS734" s="73"/>
      <c r="BT734" s="73"/>
      <c r="BU734" s="105">
        <v>-12.7</v>
      </c>
      <c r="BV734" s="73"/>
      <c r="BW734" s="73"/>
      <c r="BX734" s="73"/>
      <c r="BY734" s="73"/>
      <c r="BZ734" s="73"/>
      <c r="CA734" s="73"/>
      <c r="CB734" s="73"/>
      <c r="CC734" s="73"/>
      <c r="CD734" s="75">
        <f t="shared" si="48"/>
        <v>0</v>
      </c>
    </row>
    <row r="735" spans="1:82" ht="15" customHeight="1">
      <c r="A735" s="48" t="s">
        <v>23</v>
      </c>
      <c r="B735" s="103">
        <v>40683</v>
      </c>
      <c r="C735" s="104" t="s">
        <v>638</v>
      </c>
      <c r="D735" s="135"/>
      <c r="E735" s="105">
        <v>6</v>
      </c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149">
        <v>6</v>
      </c>
      <c r="X735" s="75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4"/>
      <c r="BD735" s="74"/>
      <c r="BE735" s="74"/>
      <c r="BF735" s="74"/>
      <c r="BG735" s="73"/>
      <c r="BH735" s="73"/>
      <c r="BI735" s="73"/>
      <c r="BJ735" s="73"/>
      <c r="BK735" s="73"/>
      <c r="BL735" s="73"/>
      <c r="BM735" s="73"/>
      <c r="BN735" s="73"/>
      <c r="BO735" s="73"/>
      <c r="BP735" s="73"/>
      <c r="BQ735" s="73"/>
      <c r="BR735" s="73"/>
      <c r="BS735" s="73"/>
      <c r="BT735" s="73"/>
      <c r="BU735" s="73"/>
      <c r="BV735" s="73"/>
      <c r="BW735" s="73"/>
      <c r="BX735" s="73"/>
      <c r="BY735" s="73"/>
      <c r="BZ735" s="73"/>
      <c r="CA735" s="73"/>
      <c r="CB735" s="105">
        <v>6</v>
      </c>
      <c r="CC735" s="73"/>
      <c r="CD735" s="75">
        <f t="shared" si="48"/>
        <v>0</v>
      </c>
    </row>
    <row r="736" spans="1:82" ht="15" customHeight="1">
      <c r="A736" s="43" t="s">
        <v>24</v>
      </c>
      <c r="B736" s="103">
        <v>40684</v>
      </c>
      <c r="C736" s="104" t="s">
        <v>862</v>
      </c>
      <c r="D736" s="135"/>
      <c r="E736" s="105">
        <v>120</v>
      </c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105">
        <v>120</v>
      </c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4"/>
      <c r="BD736" s="74"/>
      <c r="BE736" s="74"/>
      <c r="BF736" s="74"/>
      <c r="BG736" s="73"/>
      <c r="BH736" s="73"/>
      <c r="BI736" s="73"/>
      <c r="BJ736" s="73"/>
      <c r="BK736" s="73"/>
      <c r="BL736" s="73"/>
      <c r="BM736" s="73"/>
      <c r="BN736" s="73"/>
      <c r="BO736" s="73"/>
      <c r="BP736" s="73"/>
      <c r="BQ736" s="73"/>
      <c r="BR736" s="73"/>
      <c r="BS736" s="73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5">
        <f t="shared" si="48"/>
        <v>0</v>
      </c>
    </row>
    <row r="737" spans="1:82" ht="15" customHeight="1">
      <c r="A737" s="48" t="s">
        <v>23</v>
      </c>
      <c r="B737" s="103">
        <v>40686</v>
      </c>
      <c r="C737" s="104" t="s">
        <v>788</v>
      </c>
      <c r="D737" s="135"/>
      <c r="E737" s="105">
        <v>54</v>
      </c>
      <c r="F737" s="73"/>
      <c r="G737" s="73"/>
      <c r="H737" s="73"/>
      <c r="I737" s="73"/>
      <c r="J737" s="73"/>
      <c r="K737" s="73"/>
      <c r="L737" s="149">
        <v>54</v>
      </c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4"/>
      <c r="BD737" s="74"/>
      <c r="BE737" s="74"/>
      <c r="BF737" s="74"/>
      <c r="BG737" s="73"/>
      <c r="BH737" s="73"/>
      <c r="BI737" s="73"/>
      <c r="BJ737" s="73"/>
      <c r="BK737" s="73"/>
      <c r="BL737" s="73"/>
      <c r="BM737" s="73"/>
      <c r="BN737" s="73"/>
      <c r="BO737" s="73"/>
      <c r="BP737" s="73"/>
      <c r="BQ737" s="73"/>
      <c r="BR737" s="73"/>
      <c r="BS737" s="73"/>
      <c r="BT737" s="73"/>
      <c r="BU737" s="73"/>
      <c r="BV737" s="73"/>
      <c r="BW737" s="73"/>
      <c r="BX737" s="73"/>
      <c r="BY737" s="73"/>
      <c r="BZ737" s="73"/>
      <c r="CA737" s="73"/>
      <c r="CB737" s="105">
        <v>54</v>
      </c>
      <c r="CC737" s="73"/>
      <c r="CD737" s="75">
        <f t="shared" si="48"/>
        <v>0</v>
      </c>
    </row>
    <row r="738" spans="1:82" ht="15" customHeight="1">
      <c r="A738" s="48" t="s">
        <v>23</v>
      </c>
      <c r="B738" s="103">
        <v>40686</v>
      </c>
      <c r="C738" s="104" t="s">
        <v>449</v>
      </c>
      <c r="D738" s="106" t="s">
        <v>789</v>
      </c>
      <c r="E738" s="105">
        <v>-3</v>
      </c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4"/>
      <c r="BD738" s="74"/>
      <c r="BE738" s="74"/>
      <c r="BF738" s="74"/>
      <c r="BG738" s="73"/>
      <c r="BH738" s="73"/>
      <c r="BI738" s="73"/>
      <c r="BJ738" s="73"/>
      <c r="BK738" s="73"/>
      <c r="BL738" s="73"/>
      <c r="BM738" s="73"/>
      <c r="BN738" s="73"/>
      <c r="BO738" s="73"/>
      <c r="BP738" s="73"/>
      <c r="BQ738" s="73"/>
      <c r="BR738" s="73"/>
      <c r="BS738" s="73"/>
      <c r="BT738" s="73"/>
      <c r="BU738" s="149">
        <v>-3</v>
      </c>
      <c r="BV738" s="73"/>
      <c r="BW738" s="73"/>
      <c r="BX738" s="73"/>
      <c r="BY738" s="73"/>
      <c r="BZ738" s="73"/>
      <c r="CA738" s="73"/>
      <c r="CB738" s="105">
        <v>-3</v>
      </c>
      <c r="CC738" s="73"/>
      <c r="CD738" s="75">
        <f t="shared" ref="CD738:CD768" si="49">E738-SUM(F738:BX738)</f>
        <v>0</v>
      </c>
    </row>
    <row r="739" spans="1:82" ht="15" customHeight="1">
      <c r="A739" s="48" t="s">
        <v>23</v>
      </c>
      <c r="B739" s="103">
        <v>40686</v>
      </c>
      <c r="C739" s="104" t="s">
        <v>460</v>
      </c>
      <c r="D739" s="135"/>
      <c r="E739" s="105">
        <v>8</v>
      </c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4"/>
      <c r="BD739" s="74"/>
      <c r="BE739" s="74"/>
      <c r="BF739" s="74"/>
      <c r="BG739" s="73"/>
      <c r="BH739" s="73"/>
      <c r="BI739" s="73"/>
      <c r="BJ739" s="73"/>
      <c r="BK739" s="73"/>
      <c r="BL739" s="73"/>
      <c r="BM739" s="73"/>
      <c r="BN739" s="73"/>
      <c r="BO739" s="73"/>
      <c r="BP739" s="73"/>
      <c r="BQ739" s="73"/>
      <c r="BR739" s="73"/>
      <c r="BS739" s="73"/>
      <c r="BT739" s="73"/>
      <c r="BU739" s="73"/>
      <c r="BV739" s="73"/>
      <c r="BW739" s="73"/>
      <c r="BX739" s="73"/>
      <c r="BY739" s="73"/>
      <c r="BZ739" s="73"/>
      <c r="CA739" s="73"/>
      <c r="CB739" s="105">
        <v>8</v>
      </c>
      <c r="CC739" s="73"/>
      <c r="CD739" s="75">
        <f t="shared" si="49"/>
        <v>8</v>
      </c>
    </row>
    <row r="740" spans="1:82" ht="15" customHeight="1">
      <c r="A740" s="48" t="s">
        <v>23</v>
      </c>
      <c r="B740" s="103">
        <v>40686</v>
      </c>
      <c r="C740" s="104" t="s">
        <v>460</v>
      </c>
      <c r="D740" s="135"/>
      <c r="E740" s="105">
        <v>8</v>
      </c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4"/>
      <c r="BD740" s="74"/>
      <c r="BE740" s="74"/>
      <c r="BF740" s="74"/>
      <c r="BG740" s="73"/>
      <c r="BH740" s="73"/>
      <c r="BI740" s="73"/>
      <c r="BJ740" s="73"/>
      <c r="BK740" s="73"/>
      <c r="BL740" s="73"/>
      <c r="BM740" s="73"/>
      <c r="BN740" s="73"/>
      <c r="BO740" s="73"/>
      <c r="BP740" s="73"/>
      <c r="BQ740" s="73"/>
      <c r="BR740" s="73"/>
      <c r="BS740" s="73"/>
      <c r="BT740" s="73"/>
      <c r="BU740" s="73"/>
      <c r="BV740" s="73"/>
      <c r="BW740" s="73"/>
      <c r="BX740" s="73"/>
      <c r="BY740" s="73"/>
      <c r="BZ740" s="73"/>
      <c r="CA740" s="73"/>
      <c r="CB740" s="105">
        <v>8</v>
      </c>
      <c r="CC740" s="73"/>
      <c r="CD740" s="75">
        <f t="shared" si="49"/>
        <v>8</v>
      </c>
    </row>
    <row r="741" spans="1:82" ht="15" customHeight="1">
      <c r="A741" s="48" t="s">
        <v>23</v>
      </c>
      <c r="B741" s="103">
        <v>40687</v>
      </c>
      <c r="C741" s="104" t="s">
        <v>790</v>
      </c>
      <c r="D741" s="135"/>
      <c r="E741" s="105">
        <v>25.25</v>
      </c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4"/>
      <c r="BD741" s="74"/>
      <c r="BE741" s="74"/>
      <c r="BF741" s="74"/>
      <c r="BG741" s="73"/>
      <c r="BH741" s="73"/>
      <c r="BI741" s="73"/>
      <c r="BJ741" s="73"/>
      <c r="BK741" s="73"/>
      <c r="BL741" s="73"/>
      <c r="BM741" s="73"/>
      <c r="BN741" s="73"/>
      <c r="BO741" s="73"/>
      <c r="BP741" s="73"/>
      <c r="BQ741" s="73"/>
      <c r="BR741" s="73"/>
      <c r="BS741" s="73"/>
      <c r="BT741" s="73"/>
      <c r="BU741" s="73"/>
      <c r="BV741" s="73"/>
      <c r="BW741" s="73"/>
      <c r="BX741" s="105">
        <v>25.25</v>
      </c>
      <c r="BY741" s="73"/>
      <c r="BZ741" s="73"/>
      <c r="CA741" s="73"/>
      <c r="CB741" s="105">
        <v>25.25</v>
      </c>
      <c r="CC741" s="73"/>
      <c r="CD741" s="75">
        <f t="shared" si="49"/>
        <v>0</v>
      </c>
    </row>
    <row r="742" spans="1:82" ht="15" customHeight="1">
      <c r="A742" s="48" t="s">
        <v>23</v>
      </c>
      <c r="B742" s="103">
        <v>40688</v>
      </c>
      <c r="C742" s="104" t="s">
        <v>460</v>
      </c>
      <c r="D742" s="135"/>
      <c r="E742" s="105">
        <v>10</v>
      </c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  <c r="AM742" s="73"/>
      <c r="AN742" s="73"/>
      <c r="AO742" s="73"/>
      <c r="AP742" s="73"/>
      <c r="AQ742" s="73"/>
      <c r="AR742" s="73"/>
      <c r="AS742" s="73"/>
      <c r="AT742" s="73"/>
      <c r="AU742" s="73"/>
      <c r="AV742" s="73"/>
      <c r="AW742" s="73"/>
      <c r="AX742" s="73"/>
      <c r="AY742" s="73"/>
      <c r="AZ742" s="73"/>
      <c r="BA742" s="73"/>
      <c r="BB742" s="73"/>
      <c r="BC742" s="74"/>
      <c r="BD742" s="74"/>
      <c r="BE742" s="74"/>
      <c r="BF742" s="74"/>
      <c r="BG742" s="73"/>
      <c r="BH742" s="73"/>
      <c r="BI742" s="73"/>
      <c r="BJ742" s="73"/>
      <c r="BK742" s="73"/>
      <c r="BL742" s="73"/>
      <c r="BM742" s="73"/>
      <c r="BN742" s="73"/>
      <c r="BO742" s="73"/>
      <c r="BP742" s="73"/>
      <c r="BQ742" s="73"/>
      <c r="BR742" s="73"/>
      <c r="BS742" s="73"/>
      <c r="BT742" s="73"/>
      <c r="BU742" s="73"/>
      <c r="BV742" s="73"/>
      <c r="BW742" s="73"/>
      <c r="BX742" s="73"/>
      <c r="BY742" s="73"/>
      <c r="BZ742" s="73"/>
      <c r="CA742" s="73"/>
      <c r="CB742" s="105">
        <v>10</v>
      </c>
      <c r="CC742" s="73"/>
      <c r="CD742" s="75">
        <f t="shared" si="49"/>
        <v>10</v>
      </c>
    </row>
    <row r="743" spans="1:82" ht="15" customHeight="1">
      <c r="A743" s="48" t="s">
        <v>23</v>
      </c>
      <c r="B743" s="103">
        <v>40689</v>
      </c>
      <c r="C743" s="104" t="s">
        <v>460</v>
      </c>
      <c r="D743" s="135"/>
      <c r="E743" s="105">
        <v>10</v>
      </c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73"/>
      <c r="BB743" s="73"/>
      <c r="BC743" s="74"/>
      <c r="BD743" s="74"/>
      <c r="BE743" s="74"/>
      <c r="BF743" s="74"/>
      <c r="BG743" s="73"/>
      <c r="BH743" s="73"/>
      <c r="BI743" s="73"/>
      <c r="BJ743" s="73"/>
      <c r="BK743" s="73"/>
      <c r="BL743" s="73"/>
      <c r="BM743" s="73"/>
      <c r="BN743" s="73"/>
      <c r="BO743" s="73"/>
      <c r="BP743" s="73"/>
      <c r="BQ743" s="73"/>
      <c r="BR743" s="73"/>
      <c r="BS743" s="73"/>
      <c r="BT743" s="73"/>
      <c r="BU743" s="73"/>
      <c r="BV743" s="73"/>
      <c r="BW743" s="73"/>
      <c r="BX743" s="73"/>
      <c r="BY743" s="73"/>
      <c r="BZ743" s="73"/>
      <c r="CA743" s="73"/>
      <c r="CB743" s="105">
        <v>10</v>
      </c>
      <c r="CC743" s="73"/>
      <c r="CD743" s="75">
        <f t="shared" si="49"/>
        <v>10</v>
      </c>
    </row>
    <row r="744" spans="1:82" ht="15" customHeight="1">
      <c r="A744" s="43" t="s">
        <v>24</v>
      </c>
      <c r="B744" s="103">
        <v>40693</v>
      </c>
      <c r="C744" s="104" t="s">
        <v>39</v>
      </c>
      <c r="D744" s="106" t="s">
        <v>791</v>
      </c>
      <c r="E744" s="105">
        <v>-923.78</v>
      </c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  <c r="AM744" s="105">
        <v>-461.89</v>
      </c>
      <c r="AN744" s="73"/>
      <c r="AO744" s="105">
        <v>-461.89</v>
      </c>
      <c r="AP744" s="73"/>
      <c r="AQ744" s="73"/>
      <c r="AR744" s="73"/>
      <c r="AS744" s="73"/>
      <c r="AT744" s="73"/>
      <c r="AU744" s="73"/>
      <c r="AV744" s="73"/>
      <c r="AW744" s="73"/>
      <c r="AX744" s="73"/>
      <c r="AY744" s="73"/>
      <c r="AZ744" s="73"/>
      <c r="BA744" s="73"/>
      <c r="BB744" s="73"/>
      <c r="BC744" s="74"/>
      <c r="BD744" s="74"/>
      <c r="BE744" s="74"/>
      <c r="BF744" s="74"/>
      <c r="BG744" s="73"/>
      <c r="BH744" s="73"/>
      <c r="BI744" s="73"/>
      <c r="BJ744" s="73"/>
      <c r="BK744" s="73"/>
      <c r="BL744" s="73"/>
      <c r="BM744" s="73"/>
      <c r="BN744" s="73"/>
      <c r="BO744" s="73"/>
      <c r="BP744" s="73"/>
      <c r="BQ744" s="73"/>
      <c r="BR744" s="73"/>
      <c r="BS744" s="73"/>
      <c r="BT744" s="73"/>
      <c r="BU744" s="73"/>
      <c r="BV744" s="73"/>
      <c r="BW744" s="73"/>
      <c r="BX744" s="73"/>
      <c r="BY744" s="73"/>
      <c r="BZ744" s="73"/>
      <c r="CA744" s="73"/>
      <c r="CB744" s="73"/>
      <c r="CC744" s="73"/>
      <c r="CD744" s="75">
        <f t="shared" si="49"/>
        <v>0</v>
      </c>
    </row>
    <row r="745" spans="1:82" ht="15" customHeight="1">
      <c r="A745" s="43" t="s">
        <v>24</v>
      </c>
      <c r="B745" s="103">
        <v>40693</v>
      </c>
      <c r="C745" s="104" t="s">
        <v>38</v>
      </c>
      <c r="D745" s="106" t="s">
        <v>791</v>
      </c>
      <c r="E745" s="105">
        <v>-610.71</v>
      </c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105">
        <v>-610.71</v>
      </c>
      <c r="AH745" s="73"/>
      <c r="AI745" s="73"/>
      <c r="AJ745" s="73"/>
      <c r="AK745" s="73"/>
      <c r="AL745" s="73"/>
      <c r="AM745" s="73"/>
      <c r="AN745" s="73"/>
      <c r="AO745" s="73"/>
      <c r="AP745" s="73"/>
      <c r="AQ745" s="73"/>
      <c r="AR745" s="73"/>
      <c r="AS745" s="73"/>
      <c r="AT745" s="73"/>
      <c r="AU745" s="73"/>
      <c r="AV745" s="73"/>
      <c r="AW745" s="73"/>
      <c r="AX745" s="73"/>
      <c r="AY745" s="73"/>
      <c r="AZ745" s="73"/>
      <c r="BA745" s="73"/>
      <c r="BB745" s="73"/>
      <c r="BC745" s="74"/>
      <c r="BD745" s="74"/>
      <c r="BE745" s="74"/>
      <c r="BF745" s="74"/>
      <c r="BG745" s="73"/>
      <c r="BH745" s="73"/>
      <c r="BI745" s="73"/>
      <c r="BJ745" s="73"/>
      <c r="BK745" s="73"/>
      <c r="BL745" s="73"/>
      <c r="BM745" s="73"/>
      <c r="BN745" s="73"/>
      <c r="BO745" s="73"/>
      <c r="BP745" s="73"/>
      <c r="BQ745" s="73"/>
      <c r="BR745" s="73"/>
      <c r="BS745" s="73"/>
      <c r="BT745" s="73"/>
      <c r="BU745" s="73"/>
      <c r="BV745" s="73"/>
      <c r="BW745" s="73"/>
      <c r="BX745" s="73"/>
      <c r="BY745" s="73"/>
      <c r="BZ745" s="73"/>
      <c r="CA745" s="73"/>
      <c r="CB745" s="73"/>
      <c r="CC745" s="73"/>
      <c r="CD745" s="75">
        <f t="shared" si="49"/>
        <v>0</v>
      </c>
    </row>
    <row r="746" spans="1:82" ht="15" customHeight="1">
      <c r="A746" s="43" t="s">
        <v>24</v>
      </c>
      <c r="B746" s="103">
        <v>40693</v>
      </c>
      <c r="C746" s="104" t="s">
        <v>210</v>
      </c>
      <c r="D746" s="106" t="s">
        <v>791</v>
      </c>
      <c r="E746" s="105">
        <v>-240</v>
      </c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105">
        <v>-240</v>
      </c>
      <c r="AH746" s="73"/>
      <c r="AI746" s="73"/>
      <c r="AJ746" s="73"/>
      <c r="AK746" s="73"/>
      <c r="AL746" s="73"/>
      <c r="AM746" s="73"/>
      <c r="AN746" s="73"/>
      <c r="AO746" s="73"/>
      <c r="AP746" s="73"/>
      <c r="AQ746" s="73"/>
      <c r="AR746" s="73"/>
      <c r="AS746" s="73"/>
      <c r="AT746" s="73"/>
      <c r="AU746" s="73"/>
      <c r="AV746" s="73"/>
      <c r="AW746" s="73"/>
      <c r="AX746" s="73"/>
      <c r="AY746" s="73"/>
      <c r="AZ746" s="73"/>
      <c r="BA746" s="73"/>
      <c r="BB746" s="73"/>
      <c r="BC746" s="74"/>
      <c r="BD746" s="74"/>
      <c r="BE746" s="74"/>
      <c r="BF746" s="74"/>
      <c r="BG746" s="73"/>
      <c r="BH746" s="73"/>
      <c r="BI746" s="73"/>
      <c r="BJ746" s="73"/>
      <c r="BK746" s="73"/>
      <c r="BL746" s="73"/>
      <c r="BM746" s="73"/>
      <c r="BN746" s="73"/>
      <c r="BO746" s="73"/>
      <c r="BP746" s="73"/>
      <c r="BQ746" s="73"/>
      <c r="BR746" s="73"/>
      <c r="BS746" s="73"/>
      <c r="BT746" s="73"/>
      <c r="BU746" s="73"/>
      <c r="BV746" s="73"/>
      <c r="BW746" s="73"/>
      <c r="BX746" s="73"/>
      <c r="BY746" s="73"/>
      <c r="BZ746" s="73"/>
      <c r="CA746" s="73"/>
      <c r="CB746" s="73"/>
      <c r="CC746" s="73"/>
      <c r="CD746" s="75">
        <f t="shared" si="49"/>
        <v>0</v>
      </c>
    </row>
    <row r="747" spans="1:82" ht="15" customHeight="1">
      <c r="A747" s="43" t="s">
        <v>24</v>
      </c>
      <c r="B747" s="103">
        <v>40693</v>
      </c>
      <c r="C747" s="104" t="s">
        <v>41</v>
      </c>
      <c r="D747" s="106" t="s">
        <v>791</v>
      </c>
      <c r="E747" s="105">
        <v>-149.66999999999999</v>
      </c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  <c r="AM747" s="105">
        <v>-149.66999999999999</v>
      </c>
      <c r="AN747" s="73"/>
      <c r="AO747" s="73"/>
      <c r="AP747" s="73"/>
      <c r="AQ747" s="73"/>
      <c r="AR747" s="73"/>
      <c r="AS747" s="73"/>
      <c r="AT747" s="73"/>
      <c r="AU747" s="73"/>
      <c r="AV747" s="73"/>
      <c r="AW747" s="73"/>
      <c r="AX747" s="73"/>
      <c r="AY747" s="73"/>
      <c r="AZ747" s="73"/>
      <c r="BA747" s="73"/>
      <c r="BB747" s="73"/>
      <c r="BC747" s="74"/>
      <c r="BD747" s="74"/>
      <c r="BE747" s="74"/>
      <c r="BF747" s="74"/>
      <c r="BG747" s="73"/>
      <c r="BH747" s="73"/>
      <c r="BI747" s="73"/>
      <c r="BJ747" s="73"/>
      <c r="BK747" s="73"/>
      <c r="BL747" s="73"/>
      <c r="BM747" s="73"/>
      <c r="BN747" s="73"/>
      <c r="BO747" s="73"/>
      <c r="BP747" s="73"/>
      <c r="BQ747" s="73"/>
      <c r="BR747" s="73"/>
      <c r="BS747" s="73"/>
      <c r="BT747" s="73"/>
      <c r="BU747" s="73"/>
      <c r="BV747" s="73"/>
      <c r="BW747" s="73"/>
      <c r="BX747" s="73"/>
      <c r="BY747" s="73"/>
      <c r="BZ747" s="73"/>
      <c r="CA747" s="73"/>
      <c r="CB747" s="73"/>
      <c r="CC747" s="73"/>
      <c r="CD747" s="75">
        <f t="shared" si="49"/>
        <v>0</v>
      </c>
    </row>
    <row r="748" spans="1:82" ht="15" customHeight="1">
      <c r="A748" s="43" t="s">
        <v>24</v>
      </c>
      <c r="B748" s="103">
        <v>40693</v>
      </c>
      <c r="C748" s="104" t="s">
        <v>199</v>
      </c>
      <c r="D748" s="106" t="s">
        <v>791</v>
      </c>
      <c r="E748" s="105">
        <v>-100</v>
      </c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105">
        <v>-100</v>
      </c>
      <c r="AH748" s="73"/>
      <c r="AI748" s="73"/>
      <c r="AJ748" s="73"/>
      <c r="AK748" s="73"/>
      <c r="AL748" s="73"/>
      <c r="AM748" s="73"/>
      <c r="AN748" s="73"/>
      <c r="AO748" s="73"/>
      <c r="AP748" s="73"/>
      <c r="AQ748" s="73"/>
      <c r="AR748" s="73"/>
      <c r="AS748" s="73"/>
      <c r="AT748" s="73"/>
      <c r="AU748" s="73"/>
      <c r="AV748" s="73"/>
      <c r="AW748" s="73"/>
      <c r="AX748" s="73"/>
      <c r="AY748" s="73"/>
      <c r="AZ748" s="73"/>
      <c r="BA748" s="73"/>
      <c r="BB748" s="73"/>
      <c r="BC748" s="74"/>
      <c r="BD748" s="74"/>
      <c r="BE748" s="74"/>
      <c r="BF748" s="74"/>
      <c r="BG748" s="73"/>
      <c r="BH748" s="73"/>
      <c r="BI748" s="73"/>
      <c r="BJ748" s="73"/>
      <c r="BK748" s="73"/>
      <c r="BL748" s="73"/>
      <c r="BM748" s="73"/>
      <c r="BN748" s="73"/>
      <c r="BO748" s="73"/>
      <c r="BP748" s="73"/>
      <c r="BQ748" s="73"/>
      <c r="BR748" s="73"/>
      <c r="BS748" s="73"/>
      <c r="BT748" s="73"/>
      <c r="BU748" s="73"/>
      <c r="BV748" s="73"/>
      <c r="BW748" s="73"/>
      <c r="BX748" s="73"/>
      <c r="BY748" s="73"/>
      <c r="BZ748" s="73"/>
      <c r="CA748" s="73"/>
      <c r="CB748" s="73"/>
      <c r="CC748" s="73"/>
      <c r="CD748" s="75">
        <f t="shared" si="49"/>
        <v>0</v>
      </c>
    </row>
    <row r="749" spans="1:82" ht="15" customHeight="1">
      <c r="A749" s="43" t="s">
        <v>24</v>
      </c>
      <c r="B749" s="103">
        <v>40693</v>
      </c>
      <c r="C749" s="104" t="s">
        <v>42</v>
      </c>
      <c r="D749" s="106" t="s">
        <v>791</v>
      </c>
      <c r="E749" s="105">
        <v>-80</v>
      </c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105">
        <v>-80</v>
      </c>
      <c r="AH749" s="73"/>
      <c r="AI749" s="73"/>
      <c r="AJ749" s="73"/>
      <c r="AK749" s="73"/>
      <c r="AL749" s="73"/>
      <c r="AM749" s="73"/>
      <c r="AN749" s="73"/>
      <c r="AO749" s="73"/>
      <c r="AP749" s="73"/>
      <c r="AQ749" s="73"/>
      <c r="AR749" s="73"/>
      <c r="AS749" s="73"/>
      <c r="AT749" s="73"/>
      <c r="AU749" s="73"/>
      <c r="AV749" s="73"/>
      <c r="AW749" s="73"/>
      <c r="AX749" s="73"/>
      <c r="AY749" s="73"/>
      <c r="AZ749" s="73"/>
      <c r="BA749" s="73"/>
      <c r="BB749" s="73"/>
      <c r="BC749" s="74"/>
      <c r="BD749" s="74"/>
      <c r="BE749" s="74"/>
      <c r="BF749" s="74"/>
      <c r="BG749" s="73"/>
      <c r="BH749" s="73"/>
      <c r="BI749" s="73"/>
      <c r="BJ749" s="73"/>
      <c r="BK749" s="73"/>
      <c r="BL749" s="73"/>
      <c r="BM749" s="73"/>
      <c r="BN749" s="73"/>
      <c r="BO749" s="73"/>
      <c r="BP749" s="73"/>
      <c r="BQ749" s="73"/>
      <c r="BR749" s="73"/>
      <c r="BS749" s="73"/>
      <c r="BT749" s="73"/>
      <c r="BU749" s="73"/>
      <c r="BV749" s="73"/>
      <c r="BW749" s="73"/>
      <c r="BX749" s="73"/>
      <c r="BY749" s="73"/>
      <c r="BZ749" s="73"/>
      <c r="CA749" s="73"/>
      <c r="CB749" s="73"/>
      <c r="CC749" s="73"/>
      <c r="CD749" s="75">
        <f t="shared" si="49"/>
        <v>0</v>
      </c>
    </row>
    <row r="750" spans="1:82" ht="15" customHeight="1">
      <c r="A750" s="43" t="s">
        <v>24</v>
      </c>
      <c r="B750" s="103">
        <v>40693</v>
      </c>
      <c r="C750" s="104" t="s">
        <v>40</v>
      </c>
      <c r="D750" s="106" t="s">
        <v>791</v>
      </c>
      <c r="E750" s="105">
        <v>-80</v>
      </c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105">
        <v>-80</v>
      </c>
      <c r="AH750" s="73"/>
      <c r="AI750" s="73"/>
      <c r="AJ750" s="73"/>
      <c r="AK750" s="73"/>
      <c r="AL750" s="73"/>
      <c r="AM750" s="73"/>
      <c r="AN750" s="73"/>
      <c r="AO750" s="73"/>
      <c r="AP750" s="73"/>
      <c r="AQ750" s="73"/>
      <c r="AR750" s="73"/>
      <c r="AS750" s="73"/>
      <c r="AT750" s="73"/>
      <c r="AU750" s="73"/>
      <c r="AV750" s="73"/>
      <c r="AW750" s="73"/>
      <c r="AX750" s="73"/>
      <c r="AY750" s="73"/>
      <c r="AZ750" s="73"/>
      <c r="BA750" s="73"/>
      <c r="BB750" s="73"/>
      <c r="BC750" s="74"/>
      <c r="BD750" s="74"/>
      <c r="BE750" s="74"/>
      <c r="BF750" s="74"/>
      <c r="BG750" s="73"/>
      <c r="BH750" s="73"/>
      <c r="BI750" s="73"/>
      <c r="BJ750" s="73"/>
      <c r="BK750" s="73"/>
      <c r="BL750" s="73"/>
      <c r="BM750" s="73"/>
      <c r="BN750" s="73"/>
      <c r="BO750" s="73"/>
      <c r="BP750" s="73"/>
      <c r="BQ750" s="73"/>
      <c r="BR750" s="73"/>
      <c r="BS750" s="73"/>
      <c r="BT750" s="73"/>
      <c r="BU750" s="73"/>
      <c r="BV750" s="73"/>
      <c r="BW750" s="73"/>
      <c r="BX750" s="73"/>
      <c r="BY750" s="73"/>
      <c r="BZ750" s="73"/>
      <c r="CA750" s="73"/>
      <c r="CB750" s="73"/>
      <c r="CC750" s="73"/>
      <c r="CD750" s="75">
        <f t="shared" si="49"/>
        <v>0</v>
      </c>
    </row>
    <row r="751" spans="1:82" ht="15" customHeight="1">
      <c r="A751" s="43" t="s">
        <v>24</v>
      </c>
      <c r="B751" s="103">
        <v>40693</v>
      </c>
      <c r="C751" s="104" t="s">
        <v>198</v>
      </c>
      <c r="D751" s="106" t="s">
        <v>791</v>
      </c>
      <c r="E751" s="105">
        <v>-80</v>
      </c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105">
        <v>-80</v>
      </c>
      <c r="AH751" s="73"/>
      <c r="AI751" s="73"/>
      <c r="AJ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73"/>
      <c r="BB751" s="73"/>
      <c r="BC751" s="74"/>
      <c r="BD751" s="74"/>
      <c r="BE751" s="74"/>
      <c r="BF751" s="74"/>
      <c r="BG751" s="73"/>
      <c r="BH751" s="73"/>
      <c r="BI751" s="73"/>
      <c r="BJ751" s="73"/>
      <c r="BK751" s="73"/>
      <c r="BL751" s="73"/>
      <c r="BM751" s="73"/>
      <c r="BN751" s="73"/>
      <c r="BO751" s="73"/>
      <c r="BP751" s="73"/>
      <c r="BQ751" s="73"/>
      <c r="BR751" s="73"/>
      <c r="BS751" s="73"/>
      <c r="BT751" s="73"/>
      <c r="BU751" s="73"/>
      <c r="BV751" s="73"/>
      <c r="BW751" s="73"/>
      <c r="BX751" s="73"/>
      <c r="BY751" s="73"/>
      <c r="BZ751" s="73"/>
      <c r="CA751" s="73"/>
      <c r="CB751" s="73"/>
      <c r="CC751" s="73"/>
      <c r="CD751" s="75">
        <f t="shared" si="49"/>
        <v>0</v>
      </c>
    </row>
    <row r="752" spans="1:82" ht="15" customHeight="1">
      <c r="A752" s="43" t="s">
        <v>24</v>
      </c>
      <c r="B752" s="103">
        <v>40693</v>
      </c>
      <c r="C752" s="104" t="s">
        <v>213</v>
      </c>
      <c r="D752" s="135"/>
      <c r="E752" s="105">
        <v>-420</v>
      </c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73"/>
      <c r="BB752" s="73"/>
      <c r="BC752" s="74"/>
      <c r="BD752" s="74"/>
      <c r="BE752" s="74"/>
      <c r="BF752" s="74"/>
      <c r="BG752" s="73"/>
      <c r="BH752" s="73"/>
      <c r="BI752" s="73"/>
      <c r="BJ752" s="73"/>
      <c r="BK752" s="73"/>
      <c r="BL752" s="73"/>
      <c r="BM752" s="73"/>
      <c r="BN752" s="73"/>
      <c r="BO752" s="73"/>
      <c r="BP752" s="73"/>
      <c r="BQ752" s="73"/>
      <c r="BR752" s="73"/>
      <c r="BS752" s="73"/>
      <c r="BT752" s="73"/>
      <c r="BU752" s="73"/>
      <c r="BV752" s="73"/>
      <c r="BW752" s="73"/>
      <c r="BX752" s="73"/>
      <c r="BY752" s="73"/>
      <c r="BZ752" s="73"/>
      <c r="CA752" s="105">
        <v>-420</v>
      </c>
      <c r="CB752" s="73"/>
      <c r="CC752" s="73"/>
      <c r="CD752" s="75">
        <f t="shared" si="49"/>
        <v>-420</v>
      </c>
    </row>
    <row r="753" spans="1:82" ht="15" customHeight="1">
      <c r="A753" s="48" t="s">
        <v>23</v>
      </c>
      <c r="B753" s="103">
        <v>40693</v>
      </c>
      <c r="C753" s="104" t="s">
        <v>460</v>
      </c>
      <c r="D753" s="135"/>
      <c r="E753" s="105">
        <v>10</v>
      </c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73"/>
      <c r="BB753" s="73"/>
      <c r="BC753" s="74"/>
      <c r="BD753" s="74"/>
      <c r="BE753" s="74"/>
      <c r="BF753" s="74"/>
      <c r="BG753" s="73"/>
      <c r="BH753" s="73"/>
      <c r="BI753" s="73"/>
      <c r="BJ753" s="73"/>
      <c r="BK753" s="73"/>
      <c r="BL753" s="73"/>
      <c r="BM753" s="73"/>
      <c r="BN753" s="73"/>
      <c r="BO753" s="73"/>
      <c r="BP753" s="73"/>
      <c r="BQ753" s="73"/>
      <c r="BR753" s="73"/>
      <c r="BS753" s="73"/>
      <c r="BT753" s="73"/>
      <c r="BU753" s="73"/>
      <c r="BV753" s="73"/>
      <c r="BW753" s="73"/>
      <c r="BX753" s="73"/>
      <c r="BY753" s="73"/>
      <c r="BZ753" s="73"/>
      <c r="CA753" s="73"/>
      <c r="CB753" s="105">
        <v>10</v>
      </c>
      <c r="CC753" s="73"/>
      <c r="CD753" s="75">
        <f t="shared" si="49"/>
        <v>10</v>
      </c>
    </row>
    <row r="754" spans="1:82" ht="15" customHeight="1">
      <c r="A754" s="48" t="s">
        <v>23</v>
      </c>
      <c r="B754" s="103">
        <v>40693</v>
      </c>
      <c r="C754" s="104" t="s">
        <v>52</v>
      </c>
      <c r="D754" s="135"/>
      <c r="E754" s="105">
        <v>-200</v>
      </c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73"/>
      <c r="BB754" s="73"/>
      <c r="BC754" s="74"/>
      <c r="BD754" s="74"/>
      <c r="BE754" s="74"/>
      <c r="BF754" s="74"/>
      <c r="BG754" s="73"/>
      <c r="BH754" s="73"/>
      <c r="BI754" s="73"/>
      <c r="BJ754" s="73"/>
      <c r="BK754" s="73"/>
      <c r="BL754" s="73"/>
      <c r="BM754" s="73"/>
      <c r="BN754" s="73"/>
      <c r="BO754" s="73"/>
      <c r="BP754" s="73"/>
      <c r="BQ754" s="73"/>
      <c r="BR754" s="73"/>
      <c r="BS754" s="73"/>
      <c r="BT754" s="73"/>
      <c r="BU754" s="73"/>
      <c r="BV754" s="73"/>
      <c r="BW754" s="73"/>
      <c r="BX754" s="73"/>
      <c r="BY754" s="73"/>
      <c r="BZ754" s="73"/>
      <c r="CA754" s="73"/>
      <c r="CB754" s="105">
        <v>-200</v>
      </c>
      <c r="CC754" s="73"/>
      <c r="CD754" s="75">
        <f t="shared" si="49"/>
        <v>-200</v>
      </c>
    </row>
    <row r="755" spans="1:82" ht="15" customHeight="1">
      <c r="A755" s="48" t="s">
        <v>23</v>
      </c>
      <c r="B755" s="103">
        <v>40693</v>
      </c>
      <c r="C755" s="104" t="s">
        <v>460</v>
      </c>
      <c r="D755" s="135"/>
      <c r="E755" s="105">
        <v>8</v>
      </c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73"/>
      <c r="BB755" s="73"/>
      <c r="BC755" s="74"/>
      <c r="BD755" s="74"/>
      <c r="BE755" s="74"/>
      <c r="BF755" s="74"/>
      <c r="BG755" s="73"/>
      <c r="BH755" s="73"/>
      <c r="BI755" s="73"/>
      <c r="BJ755" s="73"/>
      <c r="BK755" s="73"/>
      <c r="BL755" s="73"/>
      <c r="BM755" s="73"/>
      <c r="BN755" s="73"/>
      <c r="BO755" s="73"/>
      <c r="BP755" s="73"/>
      <c r="BQ755" s="73"/>
      <c r="BR755" s="73"/>
      <c r="BS755" s="73"/>
      <c r="BT755" s="73"/>
      <c r="BU755" s="73"/>
      <c r="BV755" s="73"/>
      <c r="BW755" s="73"/>
      <c r="BX755" s="73"/>
      <c r="BY755" s="73"/>
      <c r="BZ755" s="73"/>
      <c r="CA755" s="73"/>
      <c r="CB755" s="105">
        <v>8</v>
      </c>
      <c r="CC755" s="73"/>
      <c r="CD755" s="75">
        <f t="shared" si="49"/>
        <v>8</v>
      </c>
    </row>
    <row r="756" spans="1:82" ht="15" customHeight="1">
      <c r="A756" s="48" t="s">
        <v>23</v>
      </c>
      <c r="B756" s="103">
        <v>40693</v>
      </c>
      <c r="C756" s="104" t="s">
        <v>612</v>
      </c>
      <c r="D756" s="135"/>
      <c r="E756" s="105">
        <v>420</v>
      </c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4"/>
      <c r="BD756" s="74"/>
      <c r="BE756" s="74"/>
      <c r="BF756" s="74"/>
      <c r="BG756" s="73"/>
      <c r="BH756" s="73"/>
      <c r="BI756" s="73"/>
      <c r="BJ756" s="73"/>
      <c r="BK756" s="73"/>
      <c r="BL756" s="73"/>
      <c r="BM756" s="73"/>
      <c r="BN756" s="73"/>
      <c r="BO756" s="73"/>
      <c r="BP756" s="73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105">
        <v>420</v>
      </c>
      <c r="CC756" s="73"/>
      <c r="CD756" s="75">
        <f t="shared" si="49"/>
        <v>420</v>
      </c>
    </row>
    <row r="757" spans="1:82" ht="15" customHeight="1">
      <c r="A757" s="48" t="s">
        <v>23</v>
      </c>
      <c r="B757" s="103">
        <v>40693</v>
      </c>
      <c r="C757" s="104" t="s">
        <v>144</v>
      </c>
      <c r="D757" s="154" t="s">
        <v>91</v>
      </c>
      <c r="E757" s="105">
        <v>-100</v>
      </c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105">
        <v>-100</v>
      </c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4"/>
      <c r="BD757" s="74"/>
      <c r="BE757" s="74"/>
      <c r="BF757" s="74"/>
      <c r="BG757" s="73"/>
      <c r="BH757" s="73"/>
      <c r="BI757" s="73"/>
      <c r="BJ757" s="73"/>
      <c r="BK757" s="73"/>
      <c r="BL757" s="73"/>
      <c r="BM757" s="73"/>
      <c r="BN757" s="73"/>
      <c r="BO757" s="73"/>
      <c r="BP757" s="73"/>
      <c r="BQ757" s="73"/>
      <c r="BR757" s="73"/>
      <c r="BS757" s="73"/>
      <c r="BT757" s="73"/>
      <c r="BU757" s="73"/>
      <c r="BV757" s="73"/>
      <c r="BW757" s="73"/>
      <c r="BX757" s="73"/>
      <c r="BY757" s="73"/>
      <c r="BZ757" s="73"/>
      <c r="CA757" s="73"/>
      <c r="CB757" s="105">
        <v>-100</v>
      </c>
      <c r="CC757" s="73"/>
      <c r="CD757" s="75">
        <f t="shared" si="49"/>
        <v>0</v>
      </c>
    </row>
    <row r="758" spans="1:82" ht="15" customHeight="1">
      <c r="A758" s="48" t="s">
        <v>23</v>
      </c>
      <c r="B758" s="103">
        <v>40693</v>
      </c>
      <c r="C758" s="104" t="s">
        <v>451</v>
      </c>
      <c r="D758" s="154" t="s">
        <v>91</v>
      </c>
      <c r="E758" s="105">
        <v>-80</v>
      </c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105">
        <v>-80</v>
      </c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4"/>
      <c r="BD758" s="74"/>
      <c r="BE758" s="74"/>
      <c r="BF758" s="74"/>
      <c r="BG758" s="73"/>
      <c r="BH758" s="73"/>
      <c r="BI758" s="73"/>
      <c r="BJ758" s="73"/>
      <c r="BK758" s="73"/>
      <c r="BL758" s="73"/>
      <c r="BM758" s="73"/>
      <c r="BN758" s="73"/>
      <c r="BO758" s="73"/>
      <c r="BP758" s="73"/>
      <c r="BQ758" s="73"/>
      <c r="BR758" s="73"/>
      <c r="BS758" s="73"/>
      <c r="BT758" s="73"/>
      <c r="BU758" s="73"/>
      <c r="BV758" s="73"/>
      <c r="BW758" s="73"/>
      <c r="BX758" s="73"/>
      <c r="BY758" s="73"/>
      <c r="BZ758" s="73"/>
      <c r="CA758" s="73"/>
      <c r="CB758" s="105">
        <v>-80</v>
      </c>
      <c r="CC758" s="73"/>
      <c r="CD758" s="75">
        <f t="shared" si="49"/>
        <v>0</v>
      </c>
    </row>
    <row r="759" spans="1:82" ht="15" customHeight="1">
      <c r="A759" s="48" t="s">
        <v>23</v>
      </c>
      <c r="B759" s="103">
        <v>40693</v>
      </c>
      <c r="C759" s="104" t="s">
        <v>43</v>
      </c>
      <c r="D759" s="154" t="s">
        <v>91</v>
      </c>
      <c r="E759" s="105">
        <v>-240</v>
      </c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105">
        <v>-80</v>
      </c>
      <c r="AH759" s="73"/>
      <c r="AI759" s="105">
        <v>-160</v>
      </c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4"/>
      <c r="BD759" s="74"/>
      <c r="BE759" s="74"/>
      <c r="BF759" s="74"/>
      <c r="BG759" s="73"/>
      <c r="BH759" s="73"/>
      <c r="BI759" s="73"/>
      <c r="BJ759" s="73"/>
      <c r="BK759" s="73"/>
      <c r="BL759" s="73"/>
      <c r="BM759" s="73"/>
      <c r="BN759" s="73"/>
      <c r="BO759" s="73"/>
      <c r="BP759" s="73"/>
      <c r="BQ759" s="73"/>
      <c r="BR759" s="73"/>
      <c r="BS759" s="73"/>
      <c r="BT759" s="73"/>
      <c r="BU759" s="73"/>
      <c r="BV759" s="73"/>
      <c r="BW759" s="73"/>
      <c r="BX759" s="73"/>
      <c r="BY759" s="73"/>
      <c r="BZ759" s="73"/>
      <c r="CA759" s="73"/>
      <c r="CB759" s="105">
        <v>-240</v>
      </c>
      <c r="CC759" s="73"/>
      <c r="CD759" s="75">
        <f t="shared" si="49"/>
        <v>0</v>
      </c>
    </row>
    <row r="760" spans="1:82" ht="15" customHeight="1">
      <c r="A760" s="128" t="s">
        <v>314</v>
      </c>
      <c r="B760" s="103">
        <v>40693</v>
      </c>
      <c r="C760" s="104" t="s">
        <v>609</v>
      </c>
      <c r="D760" s="135"/>
      <c r="E760" s="105">
        <v>12</v>
      </c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105">
        <v>12</v>
      </c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73"/>
      <c r="BB760" s="73"/>
      <c r="BC760" s="74"/>
      <c r="BD760" s="74"/>
      <c r="BE760" s="74"/>
      <c r="BF760" s="74"/>
      <c r="BG760" s="73"/>
      <c r="BH760" s="73"/>
      <c r="BI760" s="73"/>
      <c r="BJ760" s="73"/>
      <c r="BK760" s="73"/>
      <c r="BL760" s="73"/>
      <c r="BM760" s="73"/>
      <c r="BN760" s="73"/>
      <c r="BO760" s="73"/>
      <c r="BP760" s="73"/>
      <c r="BQ760" s="73"/>
      <c r="BR760" s="73"/>
      <c r="BS760" s="73"/>
      <c r="BT760" s="73"/>
      <c r="BU760" s="73"/>
      <c r="BV760" s="73"/>
      <c r="BW760" s="73"/>
      <c r="BX760" s="73"/>
      <c r="BY760" s="73"/>
      <c r="BZ760" s="73"/>
      <c r="CA760" s="73"/>
      <c r="CB760" s="73"/>
      <c r="CC760" s="105">
        <v>12</v>
      </c>
      <c r="CD760" s="75">
        <f t="shared" si="49"/>
        <v>0</v>
      </c>
    </row>
    <row r="761" spans="1:82" ht="15" customHeight="1">
      <c r="A761" s="128" t="s">
        <v>314</v>
      </c>
      <c r="B761" s="103">
        <v>40693</v>
      </c>
      <c r="C761" s="104" t="s">
        <v>508</v>
      </c>
      <c r="D761" s="135"/>
      <c r="E761" s="105">
        <v>116</v>
      </c>
      <c r="F761" s="73"/>
      <c r="G761" s="73"/>
      <c r="H761" s="73"/>
      <c r="I761" s="73"/>
      <c r="J761" s="73"/>
      <c r="K761" s="73"/>
      <c r="L761" s="73"/>
      <c r="M761" s="73"/>
      <c r="N761" s="73"/>
      <c r="O761" s="105">
        <v>116</v>
      </c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4"/>
      <c r="BD761" s="74"/>
      <c r="BE761" s="74"/>
      <c r="BF761" s="74"/>
      <c r="BG761" s="73"/>
      <c r="BH761" s="73"/>
      <c r="BI761" s="73"/>
      <c r="BJ761" s="73"/>
      <c r="BK761" s="73"/>
      <c r="BL761" s="73"/>
      <c r="BM761" s="73"/>
      <c r="BN761" s="73"/>
      <c r="BO761" s="73"/>
      <c r="BP761" s="73"/>
      <c r="BQ761" s="73"/>
      <c r="BR761" s="73"/>
      <c r="BS761" s="73"/>
      <c r="BT761" s="73"/>
      <c r="BU761" s="73"/>
      <c r="BV761" s="73"/>
      <c r="BW761" s="73"/>
      <c r="BX761" s="73"/>
      <c r="BY761" s="73"/>
      <c r="BZ761" s="73"/>
      <c r="CA761" s="73"/>
      <c r="CB761" s="73"/>
      <c r="CC761" s="105">
        <v>116</v>
      </c>
      <c r="CD761" s="75">
        <f t="shared" si="49"/>
        <v>0</v>
      </c>
    </row>
    <row r="762" spans="1:82" ht="15" customHeight="1">
      <c r="A762" s="128" t="s">
        <v>314</v>
      </c>
      <c r="B762" s="103">
        <v>40693</v>
      </c>
      <c r="C762" s="104" t="s">
        <v>490</v>
      </c>
      <c r="D762" s="135"/>
      <c r="E762" s="105">
        <v>63</v>
      </c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105">
        <v>63</v>
      </c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4"/>
      <c r="BD762" s="74"/>
      <c r="BE762" s="74"/>
      <c r="BF762" s="74"/>
      <c r="BG762" s="73"/>
      <c r="BH762" s="73"/>
      <c r="BI762" s="73"/>
      <c r="BJ762" s="73"/>
      <c r="BK762" s="73"/>
      <c r="BL762" s="73"/>
      <c r="BM762" s="73"/>
      <c r="BN762" s="73"/>
      <c r="BO762" s="73"/>
      <c r="BP762" s="73"/>
      <c r="BQ762" s="73"/>
      <c r="BR762" s="73"/>
      <c r="BS762" s="73"/>
      <c r="BT762" s="73"/>
      <c r="BU762" s="73"/>
      <c r="BV762" s="73"/>
      <c r="BW762" s="73"/>
      <c r="BX762" s="73"/>
      <c r="BY762" s="73"/>
      <c r="BZ762" s="73"/>
      <c r="CA762" s="73"/>
      <c r="CB762" s="73"/>
      <c r="CC762" s="105">
        <v>63</v>
      </c>
      <c r="CD762" s="75">
        <f t="shared" si="49"/>
        <v>0</v>
      </c>
    </row>
    <row r="763" spans="1:82" ht="15" customHeight="1">
      <c r="A763" s="128" t="s">
        <v>314</v>
      </c>
      <c r="B763" s="103">
        <v>40693</v>
      </c>
      <c r="C763" s="104" t="s">
        <v>52</v>
      </c>
      <c r="D763" s="135"/>
      <c r="E763" s="105">
        <v>-227</v>
      </c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73"/>
      <c r="BB763" s="73"/>
      <c r="BC763" s="74"/>
      <c r="BD763" s="74"/>
      <c r="BE763" s="74"/>
      <c r="BF763" s="74"/>
      <c r="BG763" s="73"/>
      <c r="BH763" s="73"/>
      <c r="BI763" s="73"/>
      <c r="BJ763" s="73"/>
      <c r="BK763" s="73"/>
      <c r="BL763" s="73"/>
      <c r="BM763" s="73"/>
      <c r="BN763" s="73"/>
      <c r="BO763" s="73"/>
      <c r="BP763" s="73"/>
      <c r="BQ763" s="73"/>
      <c r="BR763" s="73"/>
      <c r="BS763" s="73"/>
      <c r="BT763" s="73"/>
      <c r="BU763" s="73"/>
      <c r="BV763" s="73"/>
      <c r="BW763" s="73"/>
      <c r="BX763" s="73"/>
      <c r="BY763" s="73"/>
      <c r="BZ763" s="73"/>
      <c r="CA763" s="73"/>
      <c r="CB763" s="73"/>
      <c r="CC763" s="105">
        <v>-227</v>
      </c>
      <c r="CD763" s="75">
        <f t="shared" si="49"/>
        <v>-227</v>
      </c>
    </row>
    <row r="764" spans="1:82" ht="15" customHeight="1">
      <c r="A764" s="43" t="s">
        <v>24</v>
      </c>
      <c r="B764" s="103">
        <v>40694</v>
      </c>
      <c r="C764" s="104" t="s">
        <v>192</v>
      </c>
      <c r="D764" s="135"/>
      <c r="E764" s="105">
        <v>200</v>
      </c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4"/>
      <c r="BD764" s="74"/>
      <c r="BE764" s="74"/>
      <c r="BF764" s="74"/>
      <c r="BG764" s="73"/>
      <c r="BH764" s="73"/>
      <c r="BI764" s="73"/>
      <c r="BJ764" s="73"/>
      <c r="BK764" s="73"/>
      <c r="BL764" s="73"/>
      <c r="BM764" s="73"/>
      <c r="BN764" s="73"/>
      <c r="BO764" s="73"/>
      <c r="BP764" s="73"/>
      <c r="BQ764" s="73"/>
      <c r="BR764" s="73"/>
      <c r="BS764" s="73"/>
      <c r="BT764" s="73"/>
      <c r="BU764" s="73"/>
      <c r="BV764" s="73"/>
      <c r="BW764" s="73"/>
      <c r="BX764" s="73"/>
      <c r="BY764" s="73"/>
      <c r="BZ764" s="73"/>
      <c r="CA764" s="105">
        <v>200</v>
      </c>
      <c r="CB764" s="73"/>
      <c r="CC764" s="73"/>
      <c r="CD764" s="75">
        <f t="shared" si="49"/>
        <v>200</v>
      </c>
    </row>
    <row r="765" spans="1:82" ht="15" customHeight="1">
      <c r="A765" s="43" t="s">
        <v>24</v>
      </c>
      <c r="B765" s="103">
        <v>40694</v>
      </c>
      <c r="C765" s="104" t="s">
        <v>193</v>
      </c>
      <c r="D765" s="135"/>
      <c r="E765" s="105">
        <v>227</v>
      </c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73"/>
      <c r="BB765" s="73"/>
      <c r="BC765" s="74"/>
      <c r="BD765" s="74"/>
      <c r="BE765" s="74"/>
      <c r="BF765" s="74"/>
      <c r="BG765" s="73"/>
      <c r="BH765" s="73"/>
      <c r="BI765" s="73"/>
      <c r="BJ765" s="73"/>
      <c r="BK765" s="73"/>
      <c r="BL765" s="73"/>
      <c r="BM765" s="73"/>
      <c r="BN765" s="73"/>
      <c r="BO765" s="73"/>
      <c r="BP765" s="73"/>
      <c r="BQ765" s="73"/>
      <c r="BR765" s="73"/>
      <c r="BS765" s="73"/>
      <c r="BT765" s="73"/>
      <c r="BU765" s="73"/>
      <c r="BV765" s="73"/>
      <c r="BW765" s="73"/>
      <c r="BX765" s="73"/>
      <c r="BY765" s="73"/>
      <c r="BZ765" s="73"/>
      <c r="CA765" s="105">
        <v>227</v>
      </c>
      <c r="CB765" s="73"/>
      <c r="CC765" s="73"/>
      <c r="CD765" s="75">
        <f t="shared" si="49"/>
        <v>227</v>
      </c>
    </row>
    <row r="766" spans="1:82" ht="15" customHeight="1">
      <c r="A766" s="43" t="s">
        <v>24</v>
      </c>
      <c r="B766" s="103">
        <v>40695</v>
      </c>
      <c r="C766" s="148" t="s">
        <v>197</v>
      </c>
      <c r="D766" s="106" t="s">
        <v>792</v>
      </c>
      <c r="E766" s="105">
        <v>-138.06</v>
      </c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73"/>
      <c r="BB766" s="73"/>
      <c r="BC766" s="74"/>
      <c r="BD766" s="74"/>
      <c r="BE766" s="74"/>
      <c r="BF766" s="74"/>
      <c r="BG766" s="73"/>
      <c r="BH766" s="73"/>
      <c r="BI766" s="105">
        <v>-138.06</v>
      </c>
      <c r="BJ766" s="73"/>
      <c r="BK766" s="73"/>
      <c r="BL766" s="73"/>
      <c r="BM766" s="73"/>
      <c r="BN766" s="73"/>
      <c r="BO766" s="73"/>
      <c r="BP766" s="73"/>
      <c r="BQ766" s="73"/>
      <c r="BR766" s="73"/>
      <c r="BS766" s="73"/>
      <c r="BT766" s="73"/>
      <c r="BU766" s="73"/>
      <c r="BV766" s="73"/>
      <c r="BW766" s="73"/>
      <c r="BX766" s="73"/>
      <c r="BY766" s="73"/>
      <c r="BZ766" s="73"/>
      <c r="CA766" s="73"/>
      <c r="CB766" s="73"/>
      <c r="CC766" s="73"/>
      <c r="CD766" s="75">
        <f t="shared" si="49"/>
        <v>0</v>
      </c>
    </row>
    <row r="767" spans="1:82" ht="15" customHeight="1">
      <c r="A767" s="48" t="s">
        <v>23</v>
      </c>
      <c r="B767" s="103">
        <v>40703</v>
      </c>
      <c r="C767" s="104" t="s">
        <v>461</v>
      </c>
      <c r="D767" s="135"/>
      <c r="E767" s="105">
        <v>-54</v>
      </c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73"/>
      <c r="BB767" s="73"/>
      <c r="BC767" s="74"/>
      <c r="BD767" s="74"/>
      <c r="BE767" s="74"/>
      <c r="BF767" s="74"/>
      <c r="BG767" s="73"/>
      <c r="BH767" s="73"/>
      <c r="BI767" s="73"/>
      <c r="BJ767" s="73"/>
      <c r="BK767" s="73"/>
      <c r="BL767" s="73"/>
      <c r="BM767" s="73"/>
      <c r="BN767" s="73"/>
      <c r="BO767" s="73"/>
      <c r="BP767" s="73"/>
      <c r="BQ767" s="73"/>
      <c r="BR767" s="73"/>
      <c r="BS767" s="73"/>
      <c r="BT767" s="73"/>
      <c r="BU767" s="73"/>
      <c r="BV767" s="73"/>
      <c r="BW767" s="73"/>
      <c r="BX767" s="73"/>
      <c r="BY767" s="73"/>
      <c r="BZ767" s="73"/>
      <c r="CA767" s="73"/>
      <c r="CB767" s="105">
        <v>-54</v>
      </c>
      <c r="CC767" s="73"/>
      <c r="CD767" s="75">
        <f t="shared" si="49"/>
        <v>-54</v>
      </c>
    </row>
    <row r="768" spans="1:82" ht="15" customHeight="1" thickBot="1">
      <c r="A768" s="43" t="s">
        <v>24</v>
      </c>
      <c r="B768" s="103">
        <v>40724</v>
      </c>
      <c r="C768" s="104" t="s">
        <v>7</v>
      </c>
      <c r="D768" s="106" t="s">
        <v>793</v>
      </c>
      <c r="E768" s="105">
        <v>-954.13</v>
      </c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105">
        <v>-499.9674785280526</v>
      </c>
      <c r="AI768" s="73"/>
      <c r="AJ768" s="73"/>
      <c r="AK768" s="73"/>
      <c r="AL768" s="73"/>
      <c r="AM768" s="73"/>
      <c r="AN768" s="105">
        <v>-258.49747933451073</v>
      </c>
      <c r="AO768" s="73"/>
      <c r="AP768" s="105">
        <v>-195.66747933451074</v>
      </c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4"/>
      <c r="BD768" s="74"/>
      <c r="BE768" s="74"/>
      <c r="BF768" s="74"/>
      <c r="BG768" s="73"/>
      <c r="BH768" s="73"/>
      <c r="BI768" s="73"/>
      <c r="BJ768" s="73"/>
      <c r="BK768" s="73"/>
      <c r="BL768" s="73"/>
      <c r="BM768" s="73"/>
      <c r="BN768" s="73"/>
      <c r="BO768" s="73"/>
      <c r="BP768" s="73"/>
      <c r="BR768" s="51"/>
      <c r="CA768" s="73"/>
      <c r="CD768" s="75">
        <f t="shared" si="49"/>
        <v>2.4371970740730831E-3</v>
      </c>
    </row>
    <row r="769" spans="1:82" ht="15" customHeight="1" thickTop="1" thickBot="1">
      <c r="A769" s="12"/>
      <c r="B769" s="46"/>
      <c r="C769" s="47" t="s">
        <v>155</v>
      </c>
      <c r="D769" s="112"/>
      <c r="E769" s="71"/>
      <c r="F769" s="71">
        <f t="shared" ref="F769:AK769" si="50">SUM(F706:F768)</f>
        <v>0</v>
      </c>
      <c r="G769" s="71">
        <f t="shared" si="50"/>
        <v>0</v>
      </c>
      <c r="H769" s="71">
        <f t="shared" si="50"/>
        <v>0</v>
      </c>
      <c r="I769" s="71">
        <f t="shared" si="50"/>
        <v>0</v>
      </c>
      <c r="J769" s="71">
        <f t="shared" si="50"/>
        <v>0</v>
      </c>
      <c r="K769" s="71">
        <f t="shared" si="50"/>
        <v>0</v>
      </c>
      <c r="L769" s="71">
        <f t="shared" si="50"/>
        <v>2107</v>
      </c>
      <c r="M769" s="71">
        <f t="shared" si="50"/>
        <v>0</v>
      </c>
      <c r="N769" s="71">
        <f t="shared" si="50"/>
        <v>138</v>
      </c>
      <c r="O769" s="71">
        <f t="shared" si="50"/>
        <v>1101</v>
      </c>
      <c r="P769" s="71">
        <f t="shared" si="50"/>
        <v>417</v>
      </c>
      <c r="Q769" s="71">
        <f t="shared" si="50"/>
        <v>0</v>
      </c>
      <c r="R769" s="71">
        <f t="shared" si="50"/>
        <v>0</v>
      </c>
      <c r="S769" s="71">
        <f t="shared" si="50"/>
        <v>0</v>
      </c>
      <c r="T769" s="71">
        <f t="shared" si="50"/>
        <v>0</v>
      </c>
      <c r="U769" s="71">
        <f t="shared" si="50"/>
        <v>0</v>
      </c>
      <c r="V769" s="71">
        <f t="shared" si="50"/>
        <v>0</v>
      </c>
      <c r="W769" s="71">
        <f t="shared" si="50"/>
        <v>6</v>
      </c>
      <c r="X769" s="71">
        <f t="shared" si="50"/>
        <v>0</v>
      </c>
      <c r="Y769" s="71">
        <f t="shared" si="50"/>
        <v>0</v>
      </c>
      <c r="Z769" s="71">
        <f t="shared" si="50"/>
        <v>0</v>
      </c>
      <c r="AA769" s="71">
        <f t="shared" si="50"/>
        <v>0</v>
      </c>
      <c r="AB769" s="71">
        <f t="shared" si="50"/>
        <v>0</v>
      </c>
      <c r="AC769" s="71">
        <f t="shared" si="50"/>
        <v>0</v>
      </c>
      <c r="AD769" s="71">
        <f t="shared" si="50"/>
        <v>0</v>
      </c>
      <c r="AE769" s="71">
        <f t="shared" si="50"/>
        <v>0</v>
      </c>
      <c r="AF769" s="71">
        <f t="shared" si="50"/>
        <v>0</v>
      </c>
      <c r="AG769" s="71">
        <f t="shared" si="50"/>
        <v>-1450.71</v>
      </c>
      <c r="AH769" s="71">
        <f t="shared" si="50"/>
        <v>-499.9674785280526</v>
      </c>
      <c r="AI769" s="71">
        <f t="shared" si="50"/>
        <v>-160</v>
      </c>
      <c r="AJ769" s="71">
        <f t="shared" si="50"/>
        <v>0</v>
      </c>
      <c r="AK769" s="71">
        <f t="shared" si="50"/>
        <v>0</v>
      </c>
      <c r="AL769" s="71">
        <f t="shared" ref="AL769:BR769" si="51">SUM(AL706:AL768)</f>
        <v>-820</v>
      </c>
      <c r="AM769" s="71">
        <f t="shared" si="51"/>
        <v>-611.55999999999995</v>
      </c>
      <c r="AN769" s="71">
        <f t="shared" si="51"/>
        <v>-258.49747933451073</v>
      </c>
      <c r="AO769" s="71">
        <f t="shared" si="51"/>
        <v>-461.89</v>
      </c>
      <c r="AP769" s="71">
        <f t="shared" si="51"/>
        <v>-195.66747933451074</v>
      </c>
      <c r="AQ769" s="71">
        <f t="shared" si="51"/>
        <v>0</v>
      </c>
      <c r="AR769" s="71">
        <f t="shared" si="51"/>
        <v>0</v>
      </c>
      <c r="AS769" s="71">
        <f t="shared" si="51"/>
        <v>0</v>
      </c>
      <c r="AT769" s="71">
        <f t="shared" si="51"/>
        <v>0</v>
      </c>
      <c r="AU769" s="71">
        <f t="shared" si="51"/>
        <v>0</v>
      </c>
      <c r="AV769" s="71">
        <f t="shared" si="51"/>
        <v>0</v>
      </c>
      <c r="AW769" s="71">
        <f t="shared" si="51"/>
        <v>0</v>
      </c>
      <c r="AX769" s="71">
        <f t="shared" si="51"/>
        <v>0</v>
      </c>
      <c r="AY769" s="71">
        <f t="shared" si="51"/>
        <v>0</v>
      </c>
      <c r="AZ769" s="71">
        <f t="shared" si="51"/>
        <v>0</v>
      </c>
      <c r="BA769" s="71">
        <f t="shared" si="51"/>
        <v>0</v>
      </c>
      <c r="BB769" s="71">
        <f t="shared" si="51"/>
        <v>0</v>
      </c>
      <c r="BC769" s="71">
        <f t="shared" si="51"/>
        <v>0</v>
      </c>
      <c r="BD769" s="71">
        <f t="shared" si="51"/>
        <v>0</v>
      </c>
      <c r="BE769" s="71">
        <f t="shared" si="51"/>
        <v>0</v>
      </c>
      <c r="BF769" s="71">
        <f t="shared" si="51"/>
        <v>0</v>
      </c>
      <c r="BG769" s="71">
        <f t="shared" si="51"/>
        <v>-15899.95</v>
      </c>
      <c r="BH769" s="71">
        <f t="shared" si="51"/>
        <v>0</v>
      </c>
      <c r="BI769" s="71">
        <f t="shared" si="51"/>
        <v>-138.06</v>
      </c>
      <c r="BJ769" s="71">
        <f t="shared" si="51"/>
        <v>0</v>
      </c>
      <c r="BK769" s="71">
        <f t="shared" si="51"/>
        <v>-857.5</v>
      </c>
      <c r="BL769" s="71"/>
      <c r="BM769" s="71">
        <f t="shared" si="51"/>
        <v>-4.5</v>
      </c>
      <c r="BN769" s="71">
        <f t="shared" si="51"/>
        <v>-15.2</v>
      </c>
      <c r="BO769" s="71">
        <f t="shared" si="51"/>
        <v>1.0399999999999998</v>
      </c>
      <c r="BP769" s="71">
        <f t="shared" si="51"/>
        <v>-2.56</v>
      </c>
      <c r="BQ769" s="71">
        <f t="shared" si="51"/>
        <v>0</v>
      </c>
      <c r="BR769" s="71">
        <f t="shared" si="51"/>
        <v>0</v>
      </c>
      <c r="BS769" s="71">
        <f t="shared" ref="BS769:BX769" si="52">SUM(BS706:BS768)</f>
        <v>-26.48</v>
      </c>
      <c r="BT769" s="71">
        <f t="shared" si="52"/>
        <v>-162.84</v>
      </c>
      <c r="BU769" s="71">
        <f t="shared" si="52"/>
        <v>-15.7</v>
      </c>
      <c r="BV769" s="71">
        <f t="shared" si="52"/>
        <v>0</v>
      </c>
      <c r="BW769" s="71">
        <f t="shared" si="52"/>
        <v>0</v>
      </c>
      <c r="BX769" s="71">
        <f t="shared" si="52"/>
        <v>120.01</v>
      </c>
      <c r="BY769" s="72">
        <f>SUM(F769:AC769)</f>
        <v>3769</v>
      </c>
      <c r="BZ769" s="72">
        <f>SUM(AG769:BX769)</f>
        <v>-21460.032437197082</v>
      </c>
      <c r="CA769" s="71">
        <f>SUM(CA706:CA768)</f>
        <v>100.83000000000004</v>
      </c>
      <c r="CB769" s="71">
        <f>SUM(CB706:CB768)</f>
        <v>-76.75</v>
      </c>
      <c r="CC769" s="71">
        <f>SUM(CC706:CC768)</f>
        <v>0</v>
      </c>
      <c r="CD769" s="75"/>
    </row>
    <row r="770" spans="1:82" ht="15" customHeight="1" thickTop="1">
      <c r="A770" s="48" t="s">
        <v>23</v>
      </c>
      <c r="B770" s="103">
        <v>40695</v>
      </c>
      <c r="C770" s="104" t="s">
        <v>460</v>
      </c>
      <c r="D770" s="135"/>
      <c r="E770" s="105">
        <v>10</v>
      </c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4"/>
      <c r="BD770" s="74"/>
      <c r="BE770" s="74"/>
      <c r="BF770" s="74"/>
      <c r="BG770" s="73"/>
      <c r="BH770" s="73"/>
      <c r="BI770" s="73"/>
      <c r="BJ770" s="73"/>
      <c r="BK770" s="73"/>
      <c r="BL770" s="73"/>
      <c r="BM770" s="73"/>
      <c r="BN770" s="73"/>
      <c r="BO770" s="73"/>
      <c r="BP770" s="73"/>
      <c r="BQ770" s="73"/>
      <c r="BR770" s="73"/>
      <c r="BS770" s="73"/>
      <c r="BT770" s="73"/>
      <c r="BU770" s="73"/>
      <c r="BV770" s="73"/>
      <c r="BW770" s="73"/>
      <c r="BX770" s="73"/>
      <c r="BY770" s="73"/>
      <c r="BZ770" s="73"/>
      <c r="CA770" s="73"/>
      <c r="CB770" s="105">
        <v>10</v>
      </c>
      <c r="CC770" s="73"/>
      <c r="CD770" s="75">
        <f t="shared" ref="CD770:CD801" si="53">E770-SUM(F770:BX770)</f>
        <v>10</v>
      </c>
    </row>
    <row r="771" spans="1:82" ht="15" customHeight="1">
      <c r="A771" s="48" t="s">
        <v>23</v>
      </c>
      <c r="B771" s="103">
        <v>40695</v>
      </c>
      <c r="C771" s="104" t="s">
        <v>460</v>
      </c>
      <c r="D771" s="135"/>
      <c r="E771" s="105">
        <v>10</v>
      </c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4"/>
      <c r="BD771" s="74"/>
      <c r="BE771" s="74"/>
      <c r="BF771" s="74"/>
      <c r="BG771" s="73"/>
      <c r="BH771" s="73"/>
      <c r="BI771" s="73"/>
      <c r="BJ771" s="73"/>
      <c r="BK771" s="73"/>
      <c r="BL771" s="73"/>
      <c r="BM771" s="73"/>
      <c r="BN771" s="73"/>
      <c r="BO771" s="73"/>
      <c r="BP771" s="73"/>
      <c r="BQ771" s="73"/>
      <c r="BR771" s="73"/>
      <c r="BS771" s="73"/>
      <c r="BT771" s="73"/>
      <c r="BU771" s="73"/>
      <c r="BV771" s="73"/>
      <c r="BW771" s="73"/>
      <c r="BX771" s="73"/>
      <c r="BY771" s="73"/>
      <c r="BZ771" s="73"/>
      <c r="CA771" s="73"/>
      <c r="CB771" s="105">
        <v>10</v>
      </c>
      <c r="CC771" s="73"/>
      <c r="CD771" s="75">
        <f t="shared" si="53"/>
        <v>10</v>
      </c>
    </row>
    <row r="772" spans="1:82" ht="15" customHeight="1">
      <c r="A772" s="48" t="s">
        <v>23</v>
      </c>
      <c r="B772" s="103">
        <v>40695</v>
      </c>
      <c r="C772" s="104" t="s">
        <v>848</v>
      </c>
      <c r="D772" s="135"/>
      <c r="E772" s="105">
        <v>16.399999999999999</v>
      </c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105">
        <v>16.399999999999999</v>
      </c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4"/>
      <c r="BD772" s="74"/>
      <c r="BE772" s="74"/>
      <c r="BF772" s="74"/>
      <c r="BG772" s="73"/>
      <c r="BH772" s="73"/>
      <c r="BI772" s="73"/>
      <c r="BJ772" s="73"/>
      <c r="BK772" s="73"/>
      <c r="BL772" s="73"/>
      <c r="BM772" s="73"/>
      <c r="BN772" s="73"/>
      <c r="BO772" s="73"/>
      <c r="BP772" s="73"/>
      <c r="BQ772" s="73"/>
      <c r="BR772" s="73"/>
      <c r="BS772" s="73"/>
      <c r="BT772" s="73"/>
      <c r="BU772" s="73"/>
      <c r="BV772" s="73"/>
      <c r="BW772" s="73"/>
      <c r="BX772" s="73"/>
      <c r="BY772" s="73"/>
      <c r="BZ772" s="73"/>
      <c r="CA772" s="73"/>
      <c r="CB772" s="105">
        <v>16.399999999999999</v>
      </c>
      <c r="CC772" s="73"/>
      <c r="CD772" s="75">
        <f t="shared" si="53"/>
        <v>0</v>
      </c>
    </row>
    <row r="773" spans="1:82" ht="15" customHeight="1">
      <c r="A773" s="48" t="s">
        <v>23</v>
      </c>
      <c r="B773" s="103">
        <v>40695</v>
      </c>
      <c r="C773" s="104" t="s">
        <v>846</v>
      </c>
      <c r="D773" s="135"/>
      <c r="E773" s="105">
        <v>6</v>
      </c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105">
        <v>6</v>
      </c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73"/>
      <c r="BB773" s="73"/>
      <c r="BC773" s="74"/>
      <c r="BD773" s="74"/>
      <c r="BE773" s="74"/>
      <c r="BF773" s="74"/>
      <c r="BG773" s="73"/>
      <c r="BH773" s="73"/>
      <c r="BI773" s="73"/>
      <c r="BJ773" s="73"/>
      <c r="BK773" s="73"/>
      <c r="BL773" s="73"/>
      <c r="BM773" s="73"/>
      <c r="BN773" s="73"/>
      <c r="BO773" s="73"/>
      <c r="BP773" s="73"/>
      <c r="BQ773" s="73"/>
      <c r="BR773" s="73"/>
      <c r="BS773" s="73"/>
      <c r="BT773" s="73"/>
      <c r="BU773" s="73"/>
      <c r="BV773" s="73"/>
      <c r="BW773" s="73"/>
      <c r="BX773" s="73"/>
      <c r="BY773" s="73"/>
      <c r="BZ773" s="73"/>
      <c r="CA773" s="73"/>
      <c r="CB773" s="105">
        <v>6</v>
      </c>
      <c r="CC773" s="73"/>
      <c r="CD773" s="75">
        <f t="shared" si="53"/>
        <v>0</v>
      </c>
    </row>
    <row r="774" spans="1:82" ht="15" customHeight="1">
      <c r="A774" s="43" t="s">
        <v>24</v>
      </c>
      <c r="B774" s="103">
        <v>40696</v>
      </c>
      <c r="C774" s="104" t="s">
        <v>794</v>
      </c>
      <c r="D774" s="106" t="s">
        <v>795</v>
      </c>
      <c r="E774" s="132">
        <v>-202.85</v>
      </c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4"/>
      <c r="BD774" s="74"/>
      <c r="BE774" s="74"/>
      <c r="BF774" s="74"/>
      <c r="BG774" s="73"/>
      <c r="BH774" s="73"/>
      <c r="BI774" s="73"/>
      <c r="BJ774" s="73"/>
      <c r="BK774" s="132">
        <v>-202.85</v>
      </c>
      <c r="BL774" s="132"/>
      <c r="BM774" s="73"/>
      <c r="BN774" s="73"/>
      <c r="BO774" s="73"/>
      <c r="BP774" s="73"/>
      <c r="BQ774" s="73"/>
      <c r="BR774" s="73"/>
      <c r="BS774" s="73"/>
      <c r="BT774" s="73"/>
      <c r="BU774" s="73"/>
      <c r="BV774" s="73"/>
      <c r="BW774" s="73"/>
      <c r="BX774" s="73"/>
      <c r="BY774" s="73"/>
      <c r="BZ774" s="73"/>
      <c r="CA774" s="73"/>
      <c r="CB774" s="73"/>
      <c r="CC774" s="73"/>
      <c r="CD774" s="75">
        <f t="shared" si="53"/>
        <v>0</v>
      </c>
    </row>
    <row r="775" spans="1:82" ht="15" customHeight="1">
      <c r="A775" s="43" t="s">
        <v>24</v>
      </c>
      <c r="B775" s="103">
        <v>40696</v>
      </c>
      <c r="C775" s="104" t="s">
        <v>180</v>
      </c>
      <c r="D775" s="135" t="s">
        <v>526</v>
      </c>
      <c r="E775" s="132">
        <v>-1</v>
      </c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4"/>
      <c r="BD775" s="74"/>
      <c r="BE775" s="74"/>
      <c r="BF775" s="74"/>
      <c r="BG775" s="73"/>
      <c r="BH775" s="73"/>
      <c r="BI775" s="73"/>
      <c r="BJ775" s="73"/>
      <c r="BK775" s="73"/>
      <c r="BL775" s="73"/>
      <c r="BM775" s="132">
        <v>-1</v>
      </c>
      <c r="BN775" s="73"/>
      <c r="BO775" s="73"/>
      <c r="BP775" s="73"/>
      <c r="BQ775" s="73"/>
      <c r="BR775" s="73"/>
      <c r="BS775" s="73"/>
      <c r="BT775" s="73"/>
      <c r="BU775" s="73"/>
      <c r="BV775" s="73"/>
      <c r="BW775" s="73"/>
      <c r="BX775" s="73"/>
      <c r="BY775" s="73"/>
      <c r="BZ775" s="73"/>
      <c r="CA775" s="73"/>
      <c r="CB775" s="73"/>
      <c r="CC775" s="73"/>
      <c r="CD775" s="75">
        <f t="shared" si="53"/>
        <v>0</v>
      </c>
    </row>
    <row r="776" spans="1:82" ht="15" customHeight="1">
      <c r="A776" s="128" t="s">
        <v>314</v>
      </c>
      <c r="B776" s="103">
        <v>40696</v>
      </c>
      <c r="C776" s="104" t="s">
        <v>510</v>
      </c>
      <c r="D776" s="135"/>
      <c r="E776" s="99">
        <v>24</v>
      </c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99">
        <v>24</v>
      </c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4"/>
      <c r="BD776" s="74"/>
      <c r="BE776" s="74"/>
      <c r="BF776" s="74"/>
      <c r="BG776" s="73"/>
      <c r="BH776" s="73"/>
      <c r="BI776" s="73"/>
      <c r="BJ776" s="73"/>
      <c r="BK776" s="73"/>
      <c r="BL776" s="73"/>
      <c r="BM776" s="73"/>
      <c r="BN776" s="73"/>
      <c r="BO776" s="73"/>
      <c r="BP776" s="73"/>
      <c r="BQ776" s="73"/>
      <c r="BR776" s="73"/>
      <c r="BS776" s="73"/>
      <c r="BT776" s="73"/>
      <c r="BU776" s="73"/>
      <c r="BV776" s="73"/>
      <c r="BW776" s="73"/>
      <c r="BX776" s="73"/>
      <c r="BY776" s="73"/>
      <c r="BZ776" s="73"/>
      <c r="CA776" s="73"/>
      <c r="CB776" s="73"/>
      <c r="CC776" s="99">
        <v>24</v>
      </c>
      <c r="CD776" s="75">
        <f t="shared" si="53"/>
        <v>0</v>
      </c>
    </row>
    <row r="777" spans="1:82" ht="15" customHeight="1">
      <c r="A777" s="128" t="s">
        <v>314</v>
      </c>
      <c r="B777" s="103">
        <v>40696</v>
      </c>
      <c r="C777" s="104" t="s">
        <v>511</v>
      </c>
      <c r="D777" s="135"/>
      <c r="E777" s="99">
        <v>24</v>
      </c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99">
        <v>24</v>
      </c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4"/>
      <c r="BD777" s="74"/>
      <c r="BE777" s="74"/>
      <c r="BF777" s="74"/>
      <c r="BG777" s="73"/>
      <c r="BH777" s="73"/>
      <c r="BI777" s="73"/>
      <c r="BJ777" s="73"/>
      <c r="BK777" s="73"/>
      <c r="BL777" s="73"/>
      <c r="BM777" s="73"/>
      <c r="BN777" s="73"/>
      <c r="BO777" s="73"/>
      <c r="BP777" s="73"/>
      <c r="BQ777" s="73"/>
      <c r="BR777" s="73"/>
      <c r="BS777" s="73"/>
      <c r="BT777" s="73"/>
      <c r="BU777" s="73"/>
      <c r="BV777" s="73"/>
      <c r="BW777" s="73"/>
      <c r="BX777" s="73"/>
      <c r="BY777" s="73"/>
      <c r="BZ777" s="73"/>
      <c r="CA777" s="73"/>
      <c r="CB777" s="73"/>
      <c r="CC777" s="99">
        <v>24</v>
      </c>
      <c r="CD777" s="75">
        <f t="shared" si="53"/>
        <v>0</v>
      </c>
    </row>
    <row r="778" spans="1:82" ht="15" customHeight="1">
      <c r="A778" s="43" t="s">
        <v>24</v>
      </c>
      <c r="B778" s="103">
        <v>40697</v>
      </c>
      <c r="C778" s="104" t="s">
        <v>796</v>
      </c>
      <c r="D778" s="135"/>
      <c r="E778" s="99">
        <v>2200.6</v>
      </c>
      <c r="F778" s="73"/>
      <c r="G778" s="73"/>
      <c r="H778" s="73"/>
      <c r="I778" s="73"/>
      <c r="J778" s="73"/>
      <c r="K778" s="73"/>
      <c r="L778" s="99">
        <v>1531.8</v>
      </c>
      <c r="M778" s="73"/>
      <c r="N778" s="99">
        <v>121.3</v>
      </c>
      <c r="O778" s="99">
        <v>457.5</v>
      </c>
      <c r="P778" s="99">
        <v>90</v>
      </c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4"/>
      <c r="BD778" s="74"/>
      <c r="BE778" s="74"/>
      <c r="BF778" s="74"/>
      <c r="BG778" s="73"/>
      <c r="BH778" s="73"/>
      <c r="BI778" s="73"/>
      <c r="BJ778" s="73"/>
      <c r="BK778" s="73"/>
      <c r="BL778" s="73"/>
      <c r="BM778" s="73"/>
      <c r="BN778" s="73"/>
      <c r="BO778" s="73"/>
      <c r="BP778" s="73"/>
      <c r="BQ778" s="73"/>
      <c r="BR778" s="73"/>
      <c r="BS778" s="73"/>
      <c r="BT778" s="73"/>
      <c r="BU778" s="73"/>
      <c r="BV778" s="73"/>
      <c r="BW778" s="73"/>
      <c r="BX778" s="73"/>
      <c r="BY778" s="73"/>
      <c r="BZ778" s="73"/>
      <c r="CA778" s="73"/>
      <c r="CB778" s="73"/>
      <c r="CC778" s="73"/>
      <c r="CD778" s="75">
        <f t="shared" si="53"/>
        <v>0</v>
      </c>
    </row>
    <row r="779" spans="1:82" ht="15" customHeight="1">
      <c r="A779" s="43" t="s">
        <v>24</v>
      </c>
      <c r="B779" s="103">
        <v>40697</v>
      </c>
      <c r="C779" s="104" t="s">
        <v>183</v>
      </c>
      <c r="D779" s="135" t="s">
        <v>526</v>
      </c>
      <c r="E779" s="132">
        <v>-21.2</v>
      </c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4"/>
      <c r="BD779" s="74"/>
      <c r="BE779" s="74"/>
      <c r="BF779" s="74"/>
      <c r="BG779" s="73"/>
      <c r="BH779" s="73"/>
      <c r="BI779" s="73"/>
      <c r="BJ779" s="73"/>
      <c r="BK779" s="73"/>
      <c r="BL779" s="73"/>
      <c r="BM779" s="73"/>
      <c r="BN779" s="132">
        <v>-21.2</v>
      </c>
      <c r="BO779" s="73"/>
      <c r="BP779" s="73"/>
      <c r="BQ779" s="73"/>
      <c r="BR779" s="73"/>
      <c r="BS779" s="73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5">
        <f t="shared" si="53"/>
        <v>0</v>
      </c>
    </row>
    <row r="780" spans="1:82" ht="15" customHeight="1">
      <c r="A780" s="43" t="s">
        <v>24</v>
      </c>
      <c r="B780" s="103">
        <v>40697</v>
      </c>
      <c r="C780" s="104" t="s">
        <v>19</v>
      </c>
      <c r="D780" s="135" t="s">
        <v>526</v>
      </c>
      <c r="E780" s="132">
        <v>-3.82</v>
      </c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4"/>
      <c r="BD780" s="74"/>
      <c r="BE780" s="74"/>
      <c r="BF780" s="74"/>
      <c r="BG780" s="73"/>
      <c r="BH780" s="73"/>
      <c r="BI780" s="73"/>
      <c r="BJ780" s="73"/>
      <c r="BK780" s="73"/>
      <c r="BL780" s="73"/>
      <c r="BM780" s="73"/>
      <c r="BN780" s="73"/>
      <c r="BO780" s="73"/>
      <c r="BP780" s="132">
        <v>-3.82</v>
      </c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5">
        <f t="shared" si="53"/>
        <v>0</v>
      </c>
    </row>
    <row r="781" spans="1:82" ht="15" customHeight="1">
      <c r="A781" s="48" t="s">
        <v>23</v>
      </c>
      <c r="B781" s="103">
        <v>40697</v>
      </c>
      <c r="C781" s="104" t="s">
        <v>454</v>
      </c>
      <c r="D781" s="135"/>
      <c r="E781" s="105">
        <v>32.799999999999997</v>
      </c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105">
        <v>32.799999999999997</v>
      </c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4"/>
      <c r="BD781" s="74"/>
      <c r="BE781" s="74"/>
      <c r="BF781" s="74"/>
      <c r="BG781" s="73"/>
      <c r="BH781" s="73"/>
      <c r="BI781" s="73"/>
      <c r="BJ781" s="73"/>
      <c r="BK781" s="73"/>
      <c r="BL781" s="73"/>
      <c r="BM781" s="73"/>
      <c r="BN781" s="73"/>
      <c r="BO781" s="73"/>
      <c r="BP781" s="73"/>
      <c r="BQ781" s="73"/>
      <c r="BR781" s="73"/>
      <c r="BS781" s="73"/>
      <c r="BT781" s="73"/>
      <c r="BU781" s="73"/>
      <c r="BV781" s="73"/>
      <c r="BW781" s="73"/>
      <c r="BX781" s="73"/>
      <c r="BY781" s="73"/>
      <c r="BZ781" s="73"/>
      <c r="CA781" s="73"/>
      <c r="CB781" s="105">
        <v>32.799999999999997</v>
      </c>
      <c r="CC781" s="73"/>
      <c r="CD781" s="75">
        <f t="shared" si="53"/>
        <v>0</v>
      </c>
    </row>
    <row r="782" spans="1:82" ht="15" customHeight="1">
      <c r="A782" s="48" t="s">
        <v>23</v>
      </c>
      <c r="B782" s="103">
        <v>40697</v>
      </c>
      <c r="C782" s="104" t="s">
        <v>849</v>
      </c>
      <c r="D782" s="135"/>
      <c r="E782" s="105">
        <v>18</v>
      </c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105">
        <v>18</v>
      </c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4"/>
      <c r="BD782" s="74"/>
      <c r="BE782" s="74"/>
      <c r="BF782" s="74"/>
      <c r="BG782" s="73"/>
      <c r="BH782" s="73"/>
      <c r="BI782" s="73"/>
      <c r="BJ782" s="73"/>
      <c r="BK782" s="73"/>
      <c r="BL782" s="73"/>
      <c r="BM782" s="73"/>
      <c r="BN782" s="73"/>
      <c r="BO782" s="73"/>
      <c r="BP782" s="73"/>
      <c r="BQ782" s="73"/>
      <c r="BR782" s="73"/>
      <c r="BS782" s="73"/>
      <c r="BT782" s="73"/>
      <c r="BU782" s="73"/>
      <c r="BV782" s="73"/>
      <c r="BW782" s="73"/>
      <c r="BX782" s="73"/>
      <c r="BY782" s="73"/>
      <c r="BZ782" s="73"/>
      <c r="CA782" s="73"/>
      <c r="CB782" s="105">
        <v>18</v>
      </c>
      <c r="CC782" s="73"/>
      <c r="CD782" s="75">
        <f t="shared" si="53"/>
        <v>0</v>
      </c>
    </row>
    <row r="783" spans="1:82" ht="15" customHeight="1">
      <c r="A783" s="128" t="s">
        <v>314</v>
      </c>
      <c r="B783" s="103">
        <v>40697</v>
      </c>
      <c r="C783" s="104" t="s">
        <v>512</v>
      </c>
      <c r="D783" s="135"/>
      <c r="E783" s="99">
        <v>35</v>
      </c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99">
        <v>35</v>
      </c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4"/>
      <c r="BD783" s="74"/>
      <c r="BE783" s="74"/>
      <c r="BF783" s="74"/>
      <c r="BG783" s="73"/>
      <c r="BH783" s="73"/>
      <c r="BI783" s="73"/>
      <c r="BJ783" s="73"/>
      <c r="BK783" s="73"/>
      <c r="BL783" s="73"/>
      <c r="BM783" s="73"/>
      <c r="BN783" s="73"/>
      <c r="BO783" s="73"/>
      <c r="BP783" s="73"/>
      <c r="BQ783" s="73"/>
      <c r="BR783" s="73"/>
      <c r="BS783" s="73"/>
      <c r="BT783" s="73"/>
      <c r="BU783" s="73"/>
      <c r="BV783" s="73"/>
      <c r="BW783" s="73"/>
      <c r="BX783" s="73"/>
      <c r="BY783" s="73"/>
      <c r="BZ783" s="73"/>
      <c r="CA783" s="73"/>
      <c r="CB783" s="73"/>
      <c r="CC783" s="99">
        <v>35</v>
      </c>
      <c r="CD783" s="75">
        <f t="shared" si="53"/>
        <v>0</v>
      </c>
    </row>
    <row r="784" spans="1:82" ht="15" customHeight="1">
      <c r="A784" s="43" t="s">
        <v>24</v>
      </c>
      <c r="B784" s="103">
        <v>40700</v>
      </c>
      <c r="C784" s="104" t="s">
        <v>797</v>
      </c>
      <c r="D784" s="135" t="s">
        <v>798</v>
      </c>
      <c r="E784" s="132">
        <v>-22.34</v>
      </c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73"/>
      <c r="BB784" s="73"/>
      <c r="BC784" s="74"/>
      <c r="BD784" s="74"/>
      <c r="BE784" s="74"/>
      <c r="BF784" s="74"/>
      <c r="BG784" s="73"/>
      <c r="BH784" s="73"/>
      <c r="BI784" s="73"/>
      <c r="BJ784" s="73"/>
      <c r="BK784" s="73"/>
      <c r="BL784" s="73"/>
      <c r="BM784" s="73"/>
      <c r="BN784" s="73"/>
      <c r="BO784" s="73"/>
      <c r="BP784" s="73"/>
      <c r="BQ784" s="73"/>
      <c r="BR784" s="73"/>
      <c r="BS784" s="73"/>
      <c r="BT784" s="73"/>
      <c r="BU784" s="73"/>
      <c r="BV784" s="73"/>
      <c r="BW784" s="73"/>
      <c r="BX784" s="73"/>
      <c r="BY784" s="73"/>
      <c r="BZ784" s="73"/>
      <c r="CA784" s="73"/>
      <c r="CB784" s="73"/>
      <c r="CC784" s="73"/>
      <c r="CD784" s="75">
        <f t="shared" si="53"/>
        <v>-22.34</v>
      </c>
    </row>
    <row r="785" spans="1:82" ht="15" customHeight="1">
      <c r="A785" s="48" t="s">
        <v>23</v>
      </c>
      <c r="B785" s="103">
        <v>40700</v>
      </c>
      <c r="C785" s="104" t="s">
        <v>799</v>
      </c>
      <c r="D785" s="135"/>
      <c r="E785" s="105">
        <v>-17.350000000000001</v>
      </c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B785" s="73"/>
      <c r="BC785" s="74"/>
      <c r="BD785" s="74"/>
      <c r="BE785" s="74"/>
      <c r="BF785" s="74"/>
      <c r="BG785" s="73"/>
      <c r="BH785" s="73"/>
      <c r="BI785" s="73"/>
      <c r="BJ785" s="73"/>
      <c r="BK785" s="73"/>
      <c r="BL785" s="73"/>
      <c r="BM785" s="73"/>
      <c r="BN785" s="73"/>
      <c r="BO785" s="73"/>
      <c r="BP785" s="73"/>
      <c r="BQ785" s="73"/>
      <c r="BR785" s="73"/>
      <c r="BS785" s="73"/>
      <c r="BT785" s="73"/>
      <c r="BU785" s="73"/>
      <c r="BV785" s="73"/>
      <c r="BW785" s="73"/>
      <c r="BX785" s="73"/>
      <c r="BY785" s="73"/>
      <c r="BZ785" s="73"/>
      <c r="CA785" s="73"/>
      <c r="CB785" s="105">
        <v>-17.350000000000001</v>
      </c>
      <c r="CC785" s="73"/>
      <c r="CD785" s="75">
        <f t="shared" si="53"/>
        <v>-17.350000000000001</v>
      </c>
    </row>
    <row r="786" spans="1:82" ht="15" customHeight="1">
      <c r="A786" s="48" t="s">
        <v>23</v>
      </c>
      <c r="B786" s="103">
        <v>40700</v>
      </c>
      <c r="C786" s="104" t="s">
        <v>848</v>
      </c>
      <c r="D786" s="135"/>
      <c r="E786" s="105">
        <v>16.399999999999999</v>
      </c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105">
        <v>16.399999999999999</v>
      </c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73"/>
      <c r="BB786" s="73"/>
      <c r="BC786" s="74"/>
      <c r="BD786" s="74"/>
      <c r="BE786" s="74"/>
      <c r="BF786" s="74"/>
      <c r="BG786" s="73"/>
      <c r="BH786" s="73"/>
      <c r="BI786" s="73"/>
      <c r="BJ786" s="73"/>
      <c r="BK786" s="73"/>
      <c r="BL786" s="73"/>
      <c r="BM786" s="73"/>
      <c r="BN786" s="73"/>
      <c r="BO786" s="73"/>
      <c r="BP786" s="73"/>
      <c r="BQ786" s="73"/>
      <c r="BR786" s="73"/>
      <c r="BS786" s="73"/>
      <c r="BT786" s="73"/>
      <c r="BU786" s="73"/>
      <c r="BV786" s="73"/>
      <c r="BW786" s="73"/>
      <c r="BX786" s="73"/>
      <c r="BY786" s="73"/>
      <c r="BZ786" s="73"/>
      <c r="CA786" s="73"/>
      <c r="CB786" s="105">
        <v>16.399999999999999</v>
      </c>
      <c r="CC786" s="73"/>
      <c r="CD786" s="75">
        <f t="shared" si="53"/>
        <v>0</v>
      </c>
    </row>
    <row r="787" spans="1:82" ht="15" customHeight="1">
      <c r="A787" s="48" t="s">
        <v>23</v>
      </c>
      <c r="B787" s="103">
        <v>40700</v>
      </c>
      <c r="C787" s="104" t="s">
        <v>846</v>
      </c>
      <c r="D787" s="135"/>
      <c r="E787" s="105">
        <v>6</v>
      </c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105">
        <v>6</v>
      </c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73"/>
      <c r="BB787" s="73"/>
      <c r="BC787" s="74"/>
      <c r="BD787" s="74"/>
      <c r="BE787" s="74"/>
      <c r="BF787" s="74"/>
      <c r="BG787" s="73"/>
      <c r="BH787" s="73"/>
      <c r="BI787" s="73"/>
      <c r="BJ787" s="73"/>
      <c r="BK787" s="73"/>
      <c r="BL787" s="73"/>
      <c r="BM787" s="73"/>
      <c r="BN787" s="73"/>
      <c r="BO787" s="73"/>
      <c r="BP787" s="73"/>
      <c r="BQ787" s="73"/>
      <c r="BR787" s="73"/>
      <c r="BS787" s="73"/>
      <c r="BT787" s="73"/>
      <c r="BU787" s="73"/>
      <c r="BV787" s="73"/>
      <c r="BW787" s="73"/>
      <c r="BX787" s="73"/>
      <c r="BY787" s="73"/>
      <c r="BZ787" s="73"/>
      <c r="CA787" s="73"/>
      <c r="CB787" s="105">
        <v>6</v>
      </c>
      <c r="CC787" s="73"/>
      <c r="CD787" s="75">
        <f t="shared" si="53"/>
        <v>0</v>
      </c>
    </row>
    <row r="788" spans="1:82" ht="15" customHeight="1">
      <c r="A788" s="48" t="s">
        <v>23</v>
      </c>
      <c r="B788" s="103">
        <v>40701</v>
      </c>
      <c r="C788" s="104" t="s">
        <v>848</v>
      </c>
      <c r="D788" s="135"/>
      <c r="E788" s="105">
        <v>16.399999999999999</v>
      </c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105">
        <v>16.399999999999999</v>
      </c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73"/>
      <c r="BB788" s="73"/>
      <c r="BC788" s="74"/>
      <c r="BD788" s="74"/>
      <c r="BE788" s="74"/>
      <c r="BF788" s="74"/>
      <c r="BG788" s="73"/>
      <c r="BH788" s="73"/>
      <c r="BI788" s="73"/>
      <c r="BJ788" s="73"/>
      <c r="BK788" s="73"/>
      <c r="BL788" s="73"/>
      <c r="BM788" s="73"/>
      <c r="BN788" s="73"/>
      <c r="BO788" s="73"/>
      <c r="BP788" s="73"/>
      <c r="BQ788" s="73"/>
      <c r="BR788" s="73"/>
      <c r="BS788" s="73"/>
      <c r="BT788" s="73"/>
      <c r="BU788" s="73"/>
      <c r="BV788" s="73"/>
      <c r="BW788" s="73"/>
      <c r="BX788" s="73"/>
      <c r="BY788" s="73"/>
      <c r="BZ788" s="73"/>
      <c r="CA788" s="73"/>
      <c r="CB788" s="105">
        <v>16.399999999999999</v>
      </c>
      <c r="CC788" s="73"/>
      <c r="CD788" s="75">
        <f t="shared" si="53"/>
        <v>0</v>
      </c>
    </row>
    <row r="789" spans="1:82" ht="15" customHeight="1">
      <c r="A789" s="48" t="s">
        <v>23</v>
      </c>
      <c r="B789" s="103">
        <v>40701</v>
      </c>
      <c r="C789" s="104" t="s">
        <v>850</v>
      </c>
      <c r="D789" s="135"/>
      <c r="E789" s="105">
        <v>12</v>
      </c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105">
        <v>12</v>
      </c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4"/>
      <c r="BD789" s="74"/>
      <c r="BE789" s="74"/>
      <c r="BF789" s="74"/>
      <c r="BG789" s="73"/>
      <c r="BH789" s="73"/>
      <c r="BI789" s="73"/>
      <c r="BJ789" s="73"/>
      <c r="BK789" s="73"/>
      <c r="BL789" s="73"/>
      <c r="BM789" s="73"/>
      <c r="BN789" s="73"/>
      <c r="BO789" s="73"/>
      <c r="BP789" s="73"/>
      <c r="BQ789" s="73"/>
      <c r="BR789" s="73"/>
      <c r="BS789" s="73"/>
      <c r="BT789" s="73"/>
      <c r="BU789" s="73"/>
      <c r="BV789" s="73"/>
      <c r="BW789" s="73"/>
      <c r="BX789" s="73"/>
      <c r="BY789" s="73"/>
      <c r="BZ789" s="73"/>
      <c r="CA789" s="73"/>
      <c r="CB789" s="105">
        <v>12</v>
      </c>
      <c r="CC789" s="73"/>
      <c r="CD789" s="75">
        <f t="shared" si="53"/>
        <v>0</v>
      </c>
    </row>
    <row r="790" spans="1:82" ht="15" customHeight="1">
      <c r="A790" s="48" t="s">
        <v>23</v>
      </c>
      <c r="B790" s="103">
        <v>40701</v>
      </c>
      <c r="C790" s="104" t="s">
        <v>847</v>
      </c>
      <c r="D790" s="135"/>
      <c r="E790" s="105">
        <v>8.1999999999999993</v>
      </c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105">
        <v>8.1999999999999993</v>
      </c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73"/>
      <c r="BB790" s="73"/>
      <c r="BC790" s="74"/>
      <c r="BD790" s="74"/>
      <c r="BE790" s="74"/>
      <c r="BF790" s="74"/>
      <c r="BG790" s="73"/>
      <c r="BH790" s="73"/>
      <c r="BI790" s="73"/>
      <c r="BJ790" s="73"/>
      <c r="BK790" s="73"/>
      <c r="BL790" s="73"/>
      <c r="BM790" s="73"/>
      <c r="BN790" s="73"/>
      <c r="BO790" s="73"/>
      <c r="BP790" s="73"/>
      <c r="BQ790" s="73"/>
      <c r="BR790" s="73"/>
      <c r="BS790" s="73"/>
      <c r="BT790" s="73"/>
      <c r="BU790" s="73"/>
      <c r="BV790" s="73"/>
      <c r="BW790" s="73"/>
      <c r="BX790" s="73"/>
      <c r="BY790" s="73"/>
      <c r="BZ790" s="73"/>
      <c r="CA790" s="73"/>
      <c r="CB790" s="105">
        <v>8.1999999999999993</v>
      </c>
      <c r="CC790" s="73"/>
      <c r="CD790" s="75">
        <f t="shared" si="53"/>
        <v>0</v>
      </c>
    </row>
    <row r="791" spans="1:82" ht="15" customHeight="1">
      <c r="A791" s="48" t="s">
        <v>23</v>
      </c>
      <c r="B791" s="103">
        <v>40701</v>
      </c>
      <c r="C791" s="104" t="s">
        <v>846</v>
      </c>
      <c r="D791" s="135"/>
      <c r="E791" s="105">
        <v>6</v>
      </c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105">
        <v>6</v>
      </c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73"/>
      <c r="BB791" s="73"/>
      <c r="BC791" s="74"/>
      <c r="BD791" s="74"/>
      <c r="BE791" s="74"/>
      <c r="BF791" s="74"/>
      <c r="BG791" s="73"/>
      <c r="BH791" s="73"/>
      <c r="BI791" s="73"/>
      <c r="BJ791" s="73"/>
      <c r="BK791" s="73"/>
      <c r="BL791" s="73"/>
      <c r="BM791" s="73"/>
      <c r="BN791" s="73"/>
      <c r="BO791" s="73"/>
      <c r="BP791" s="73"/>
      <c r="BQ791" s="73"/>
      <c r="BR791" s="73"/>
      <c r="BS791" s="73"/>
      <c r="BT791" s="73"/>
      <c r="BU791" s="73"/>
      <c r="BV791" s="73"/>
      <c r="BW791" s="73"/>
      <c r="BX791" s="73"/>
      <c r="BY791" s="73"/>
      <c r="BZ791" s="73"/>
      <c r="CA791" s="73"/>
      <c r="CB791" s="105">
        <v>6</v>
      </c>
      <c r="CC791" s="73"/>
      <c r="CD791" s="75">
        <f t="shared" si="53"/>
        <v>0</v>
      </c>
    </row>
    <row r="792" spans="1:82" ht="15" customHeight="1">
      <c r="A792" s="48" t="s">
        <v>23</v>
      </c>
      <c r="B792" s="103">
        <v>40701</v>
      </c>
      <c r="C792" s="104" t="s">
        <v>454</v>
      </c>
      <c r="D792" s="135"/>
      <c r="E792" s="105">
        <v>32.799999999999997</v>
      </c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105">
        <v>32.799999999999997</v>
      </c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73"/>
      <c r="BB792" s="73"/>
      <c r="BC792" s="74"/>
      <c r="BD792" s="74"/>
      <c r="BE792" s="74"/>
      <c r="BF792" s="74"/>
      <c r="BG792" s="73"/>
      <c r="BH792" s="73"/>
      <c r="BI792" s="73"/>
      <c r="BJ792" s="73"/>
      <c r="BK792" s="73"/>
      <c r="BL792" s="73"/>
      <c r="BM792" s="73"/>
      <c r="BN792" s="73"/>
      <c r="BO792" s="73"/>
      <c r="BP792" s="73"/>
      <c r="BQ792" s="73"/>
      <c r="BR792" s="73"/>
      <c r="BS792" s="73"/>
      <c r="BT792" s="73"/>
      <c r="BU792" s="73"/>
      <c r="BV792" s="73"/>
      <c r="BW792" s="73"/>
      <c r="BX792" s="73"/>
      <c r="BY792" s="73"/>
      <c r="BZ792" s="73"/>
      <c r="CA792" s="73"/>
      <c r="CB792" s="105">
        <v>32.799999999999997</v>
      </c>
      <c r="CC792" s="73"/>
      <c r="CD792" s="75">
        <f t="shared" si="53"/>
        <v>0</v>
      </c>
    </row>
    <row r="793" spans="1:82" ht="15" customHeight="1">
      <c r="A793" s="48" t="s">
        <v>23</v>
      </c>
      <c r="B793" s="103">
        <v>40701</v>
      </c>
      <c r="C793" s="104" t="s">
        <v>850</v>
      </c>
      <c r="D793" s="135"/>
      <c r="E793" s="105">
        <v>12</v>
      </c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105">
        <v>12</v>
      </c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4"/>
      <c r="BD793" s="74"/>
      <c r="BE793" s="74"/>
      <c r="BF793" s="74"/>
      <c r="BG793" s="73"/>
      <c r="BH793" s="73"/>
      <c r="BI793" s="73"/>
      <c r="BJ793" s="73"/>
      <c r="BK793" s="73"/>
      <c r="BL793" s="73"/>
      <c r="BM793" s="73"/>
      <c r="BN793" s="73"/>
      <c r="BO793" s="73"/>
      <c r="BP793" s="73"/>
      <c r="BQ793" s="73"/>
      <c r="BR793" s="73"/>
      <c r="BS793" s="73"/>
      <c r="BT793" s="73"/>
      <c r="BU793" s="73"/>
      <c r="BV793" s="73"/>
      <c r="BW793" s="73"/>
      <c r="BX793" s="73"/>
      <c r="BY793" s="73"/>
      <c r="BZ793" s="73"/>
      <c r="CA793" s="73"/>
      <c r="CB793" s="105">
        <v>12</v>
      </c>
      <c r="CC793" s="73"/>
      <c r="CD793" s="75">
        <f t="shared" si="53"/>
        <v>0</v>
      </c>
    </row>
    <row r="794" spans="1:82" ht="15" customHeight="1">
      <c r="A794" s="48" t="s">
        <v>23</v>
      </c>
      <c r="B794" s="103">
        <v>40701</v>
      </c>
      <c r="C794" s="104" t="s">
        <v>848</v>
      </c>
      <c r="D794" s="135"/>
      <c r="E794" s="105">
        <v>16.399999999999999</v>
      </c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105">
        <v>16.399999999999999</v>
      </c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73"/>
      <c r="BB794" s="73"/>
      <c r="BC794" s="74"/>
      <c r="BD794" s="74"/>
      <c r="BE794" s="74"/>
      <c r="BF794" s="74"/>
      <c r="BG794" s="73"/>
      <c r="BH794" s="73"/>
      <c r="BI794" s="73"/>
      <c r="BJ794" s="73"/>
      <c r="BK794" s="73"/>
      <c r="BL794" s="73"/>
      <c r="BM794" s="73"/>
      <c r="BN794" s="73"/>
      <c r="BO794" s="73"/>
      <c r="BP794" s="73"/>
      <c r="BQ794" s="73"/>
      <c r="BR794" s="73"/>
      <c r="BS794" s="73"/>
      <c r="BT794" s="73"/>
      <c r="BU794" s="73"/>
      <c r="BV794" s="73"/>
      <c r="BW794" s="73"/>
      <c r="BX794" s="73"/>
      <c r="BY794" s="73"/>
      <c r="BZ794" s="73"/>
      <c r="CA794" s="73"/>
      <c r="CB794" s="105">
        <v>16.399999999999999</v>
      </c>
      <c r="CC794" s="73"/>
      <c r="CD794" s="75">
        <f t="shared" si="53"/>
        <v>0</v>
      </c>
    </row>
    <row r="795" spans="1:82" ht="15" customHeight="1">
      <c r="A795" s="48" t="s">
        <v>23</v>
      </c>
      <c r="B795" s="103">
        <v>40701</v>
      </c>
      <c r="C795" s="104" t="s">
        <v>846</v>
      </c>
      <c r="D795" s="135"/>
      <c r="E795" s="105">
        <v>6</v>
      </c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105">
        <v>6</v>
      </c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4"/>
      <c r="BD795" s="74"/>
      <c r="BE795" s="74"/>
      <c r="BF795" s="74"/>
      <c r="BG795" s="73"/>
      <c r="BH795" s="73"/>
      <c r="BI795" s="73"/>
      <c r="BJ795" s="73"/>
      <c r="BK795" s="73"/>
      <c r="BL795" s="73"/>
      <c r="BM795" s="73"/>
      <c r="BN795" s="73"/>
      <c r="BO795" s="73"/>
      <c r="BP795" s="73"/>
      <c r="BQ795" s="73"/>
      <c r="BR795" s="73"/>
      <c r="BS795" s="73"/>
      <c r="BT795" s="73"/>
      <c r="BU795" s="73"/>
      <c r="BV795" s="73"/>
      <c r="BW795" s="73"/>
      <c r="BX795" s="73"/>
      <c r="BY795" s="73"/>
      <c r="BZ795" s="73"/>
      <c r="CA795" s="73"/>
      <c r="CB795" s="105">
        <v>6</v>
      </c>
      <c r="CC795" s="73"/>
      <c r="CD795" s="75">
        <f t="shared" si="53"/>
        <v>0</v>
      </c>
    </row>
    <row r="796" spans="1:82" ht="15" customHeight="1">
      <c r="A796" s="48" t="s">
        <v>23</v>
      </c>
      <c r="B796" s="103">
        <v>40702</v>
      </c>
      <c r="C796" s="104" t="s">
        <v>848</v>
      </c>
      <c r="D796" s="135"/>
      <c r="E796" s="105">
        <v>16.399999999999999</v>
      </c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105">
        <v>16.399999999999999</v>
      </c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73"/>
      <c r="BB796" s="73"/>
      <c r="BC796" s="74"/>
      <c r="BD796" s="74"/>
      <c r="BE796" s="74"/>
      <c r="BF796" s="74"/>
      <c r="BG796" s="73"/>
      <c r="BH796" s="73"/>
      <c r="BI796" s="73"/>
      <c r="BJ796" s="73"/>
      <c r="BK796" s="73"/>
      <c r="BL796" s="73"/>
      <c r="BM796" s="73"/>
      <c r="BN796" s="73"/>
      <c r="BO796" s="73"/>
      <c r="BP796" s="73"/>
      <c r="BQ796" s="73"/>
      <c r="BR796" s="73"/>
      <c r="BS796" s="73"/>
      <c r="BT796" s="73"/>
      <c r="BU796" s="73"/>
      <c r="BV796" s="73"/>
      <c r="BW796" s="73"/>
      <c r="BX796" s="73"/>
      <c r="BY796" s="73"/>
      <c r="BZ796" s="73"/>
      <c r="CA796" s="73"/>
      <c r="CB796" s="105">
        <v>16.399999999999999</v>
      </c>
      <c r="CC796" s="73"/>
      <c r="CD796" s="75">
        <f t="shared" si="53"/>
        <v>0</v>
      </c>
    </row>
    <row r="797" spans="1:82" ht="15" customHeight="1">
      <c r="A797" s="48" t="s">
        <v>23</v>
      </c>
      <c r="B797" s="103">
        <v>40702</v>
      </c>
      <c r="C797" s="104" t="s">
        <v>846</v>
      </c>
      <c r="D797" s="135"/>
      <c r="E797" s="105">
        <v>6</v>
      </c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105">
        <v>6</v>
      </c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73"/>
      <c r="BB797" s="73"/>
      <c r="BC797" s="74"/>
      <c r="BD797" s="74"/>
      <c r="BE797" s="74"/>
      <c r="BF797" s="74"/>
      <c r="BG797" s="73"/>
      <c r="BH797" s="73"/>
      <c r="BI797" s="73"/>
      <c r="BJ797" s="73"/>
      <c r="BK797" s="73"/>
      <c r="BL797" s="73"/>
      <c r="BM797" s="73"/>
      <c r="BN797" s="73"/>
      <c r="BO797" s="73"/>
      <c r="BP797" s="73"/>
      <c r="BQ797" s="73"/>
      <c r="BR797" s="73"/>
      <c r="BS797" s="73"/>
      <c r="BT797" s="73"/>
      <c r="BU797" s="73"/>
      <c r="BV797" s="73"/>
      <c r="BW797" s="73"/>
      <c r="BX797" s="73"/>
      <c r="BY797" s="73"/>
      <c r="BZ797" s="73"/>
      <c r="CA797" s="73"/>
      <c r="CB797" s="105">
        <v>6</v>
      </c>
      <c r="CC797" s="73"/>
      <c r="CD797" s="75">
        <f t="shared" si="53"/>
        <v>0</v>
      </c>
    </row>
    <row r="798" spans="1:82" ht="15" customHeight="1">
      <c r="A798" s="48" t="s">
        <v>23</v>
      </c>
      <c r="B798" s="103">
        <v>40702</v>
      </c>
      <c r="C798" s="104" t="s">
        <v>851</v>
      </c>
      <c r="D798" s="135"/>
      <c r="E798" s="105">
        <v>24.6</v>
      </c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105">
        <v>24.6</v>
      </c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73"/>
      <c r="BB798" s="73"/>
      <c r="BC798" s="74"/>
      <c r="BD798" s="74"/>
      <c r="BE798" s="74"/>
      <c r="BF798" s="74"/>
      <c r="BG798" s="73"/>
      <c r="BH798" s="73"/>
      <c r="BI798" s="73"/>
      <c r="BJ798" s="73"/>
      <c r="BK798" s="73"/>
      <c r="BL798" s="73"/>
      <c r="BM798" s="73"/>
      <c r="BN798" s="73"/>
      <c r="BO798" s="73"/>
      <c r="BP798" s="73"/>
      <c r="BQ798" s="73"/>
      <c r="BR798" s="73"/>
      <c r="BS798" s="73"/>
      <c r="BT798" s="73"/>
      <c r="BU798" s="73"/>
      <c r="BV798" s="73"/>
      <c r="BW798" s="73"/>
      <c r="BX798" s="73"/>
      <c r="BY798" s="73"/>
      <c r="BZ798" s="73"/>
      <c r="CA798" s="73"/>
      <c r="CB798" s="105">
        <v>24.6</v>
      </c>
      <c r="CC798" s="73"/>
      <c r="CD798" s="75">
        <f t="shared" si="53"/>
        <v>0</v>
      </c>
    </row>
    <row r="799" spans="1:82" ht="15" customHeight="1">
      <c r="A799" s="48" t="s">
        <v>23</v>
      </c>
      <c r="B799" s="103">
        <v>40702</v>
      </c>
      <c r="C799" s="104" t="s">
        <v>850</v>
      </c>
      <c r="D799" s="135"/>
      <c r="E799" s="105">
        <v>12</v>
      </c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105">
        <v>12</v>
      </c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73"/>
      <c r="BB799" s="73"/>
      <c r="BC799" s="74"/>
      <c r="BD799" s="74"/>
      <c r="BE799" s="74"/>
      <c r="BF799" s="74"/>
      <c r="BG799" s="73"/>
      <c r="BH799" s="73"/>
      <c r="BI799" s="73"/>
      <c r="BJ799" s="73"/>
      <c r="BK799" s="73"/>
      <c r="BL799" s="73"/>
      <c r="BM799" s="73"/>
      <c r="BN799" s="73"/>
      <c r="BO799" s="73"/>
      <c r="BP799" s="73"/>
      <c r="BQ799" s="73"/>
      <c r="BR799" s="73"/>
      <c r="BS799" s="73"/>
      <c r="BT799" s="73"/>
      <c r="BU799" s="73"/>
      <c r="BV799" s="73"/>
      <c r="BW799" s="73"/>
      <c r="BX799" s="73"/>
      <c r="BY799" s="73"/>
      <c r="BZ799" s="73"/>
      <c r="CA799" s="73"/>
      <c r="CB799" s="105">
        <v>12</v>
      </c>
      <c r="CC799" s="73"/>
      <c r="CD799" s="75">
        <f t="shared" si="53"/>
        <v>0</v>
      </c>
    </row>
    <row r="800" spans="1:82" ht="15" customHeight="1">
      <c r="A800" s="48" t="s">
        <v>23</v>
      </c>
      <c r="B800" s="103">
        <v>40702</v>
      </c>
      <c r="C800" s="104" t="s">
        <v>848</v>
      </c>
      <c r="D800" s="135"/>
      <c r="E800" s="105">
        <v>16.399999999999999</v>
      </c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105">
        <v>16.399999999999999</v>
      </c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73"/>
      <c r="BB800" s="73"/>
      <c r="BC800" s="74"/>
      <c r="BD800" s="74"/>
      <c r="BE800" s="74"/>
      <c r="BF800" s="74"/>
      <c r="BG800" s="73"/>
      <c r="BH800" s="73"/>
      <c r="BI800" s="73"/>
      <c r="BJ800" s="73"/>
      <c r="BK800" s="73"/>
      <c r="BL800" s="73"/>
      <c r="BM800" s="73"/>
      <c r="BN800" s="73"/>
      <c r="BO800" s="73"/>
      <c r="BP800" s="73"/>
      <c r="BQ800" s="73"/>
      <c r="BR800" s="73"/>
      <c r="BS800" s="73"/>
      <c r="BT800" s="73"/>
      <c r="BU800" s="73"/>
      <c r="BV800" s="73"/>
      <c r="BW800" s="73"/>
      <c r="BX800" s="73"/>
      <c r="BY800" s="73"/>
      <c r="BZ800" s="73"/>
      <c r="CA800" s="73"/>
      <c r="CB800" s="105">
        <v>16.399999999999999</v>
      </c>
      <c r="CC800" s="73"/>
      <c r="CD800" s="75">
        <f t="shared" si="53"/>
        <v>0</v>
      </c>
    </row>
    <row r="801" spans="1:82" ht="15" customHeight="1">
      <c r="A801" s="48" t="s">
        <v>23</v>
      </c>
      <c r="B801" s="103">
        <v>40702</v>
      </c>
      <c r="C801" s="104" t="s">
        <v>846</v>
      </c>
      <c r="D801" s="135"/>
      <c r="E801" s="105">
        <v>6</v>
      </c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105">
        <v>6</v>
      </c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4"/>
      <c r="BD801" s="74"/>
      <c r="BE801" s="74"/>
      <c r="BF801" s="74"/>
      <c r="BG801" s="73"/>
      <c r="BH801" s="73"/>
      <c r="BI801" s="73"/>
      <c r="BJ801" s="73"/>
      <c r="BK801" s="73"/>
      <c r="BL801" s="73"/>
      <c r="BM801" s="73"/>
      <c r="BN801" s="73"/>
      <c r="BO801" s="73"/>
      <c r="BP801" s="73"/>
      <c r="BQ801" s="73"/>
      <c r="BR801" s="73"/>
      <c r="BS801" s="73"/>
      <c r="BT801" s="73"/>
      <c r="BU801" s="73"/>
      <c r="BV801" s="73"/>
      <c r="BW801" s="73"/>
      <c r="BX801" s="73"/>
      <c r="BY801" s="73"/>
      <c r="BZ801" s="73"/>
      <c r="CA801" s="73"/>
      <c r="CB801" s="105">
        <v>6</v>
      </c>
      <c r="CC801" s="73"/>
      <c r="CD801" s="75">
        <f t="shared" si="53"/>
        <v>0</v>
      </c>
    </row>
    <row r="802" spans="1:82" ht="15" customHeight="1">
      <c r="A802" s="48" t="s">
        <v>23</v>
      </c>
      <c r="B802" s="103">
        <v>40702</v>
      </c>
      <c r="C802" s="104" t="s">
        <v>847</v>
      </c>
      <c r="D802" s="135"/>
      <c r="E802" s="105">
        <v>8.1999999999999993</v>
      </c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105">
        <v>8.1999999999999993</v>
      </c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4"/>
      <c r="BD802" s="74"/>
      <c r="BE802" s="74"/>
      <c r="BF802" s="74"/>
      <c r="BG802" s="73"/>
      <c r="BH802" s="73"/>
      <c r="BI802" s="73"/>
      <c r="BJ802" s="73"/>
      <c r="BK802" s="73"/>
      <c r="BL802" s="73"/>
      <c r="BM802" s="73"/>
      <c r="BN802" s="73"/>
      <c r="BO802" s="73"/>
      <c r="BP802" s="73"/>
      <c r="BQ802" s="73"/>
      <c r="BR802" s="73"/>
      <c r="BS802" s="73"/>
      <c r="BT802" s="73"/>
      <c r="BU802" s="73"/>
      <c r="BV802" s="73"/>
      <c r="BW802" s="73"/>
      <c r="BX802" s="73"/>
      <c r="BY802" s="73"/>
      <c r="BZ802" s="73"/>
      <c r="CA802" s="73"/>
      <c r="CB802" s="105">
        <v>8.1999999999999993</v>
      </c>
      <c r="CC802" s="73"/>
      <c r="CD802" s="75">
        <f t="shared" ref="CD802:CD833" si="54">E802-SUM(F802:BX802)</f>
        <v>0</v>
      </c>
    </row>
    <row r="803" spans="1:82" ht="15" customHeight="1">
      <c r="A803" s="48" t="s">
        <v>23</v>
      </c>
      <c r="B803" s="103">
        <v>40702</v>
      </c>
      <c r="C803" s="104" t="s">
        <v>848</v>
      </c>
      <c r="D803" s="135"/>
      <c r="E803" s="105">
        <v>16.399999999999999</v>
      </c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105">
        <v>16.399999999999999</v>
      </c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4"/>
      <c r="BD803" s="74"/>
      <c r="BE803" s="74"/>
      <c r="BF803" s="74"/>
      <c r="BG803" s="73"/>
      <c r="BH803" s="73"/>
      <c r="BI803" s="73"/>
      <c r="BJ803" s="73"/>
      <c r="BK803" s="73"/>
      <c r="BL803" s="73"/>
      <c r="BM803" s="73"/>
      <c r="BN803" s="73"/>
      <c r="BO803" s="73"/>
      <c r="BP803" s="73"/>
      <c r="BQ803" s="73"/>
      <c r="BR803" s="73"/>
      <c r="BS803" s="73"/>
      <c r="BT803" s="73"/>
      <c r="BU803" s="73"/>
      <c r="BV803" s="73"/>
      <c r="BW803" s="73"/>
      <c r="BX803" s="73"/>
      <c r="BY803" s="73"/>
      <c r="BZ803" s="73"/>
      <c r="CA803" s="73"/>
      <c r="CB803" s="105">
        <v>16.399999999999999</v>
      </c>
      <c r="CC803" s="73"/>
      <c r="CD803" s="75">
        <f t="shared" si="54"/>
        <v>0</v>
      </c>
    </row>
    <row r="804" spans="1:82" ht="15" customHeight="1">
      <c r="A804" s="48" t="s">
        <v>23</v>
      </c>
      <c r="B804" s="103">
        <v>40702</v>
      </c>
      <c r="C804" s="104" t="s">
        <v>846</v>
      </c>
      <c r="D804" s="135"/>
      <c r="E804" s="105">
        <v>6</v>
      </c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105">
        <v>6</v>
      </c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4"/>
      <c r="BD804" s="74"/>
      <c r="BE804" s="74"/>
      <c r="BF804" s="74"/>
      <c r="BG804" s="73"/>
      <c r="BH804" s="73"/>
      <c r="BI804" s="73"/>
      <c r="BJ804" s="73"/>
      <c r="BK804" s="73"/>
      <c r="BL804" s="73"/>
      <c r="BM804" s="73"/>
      <c r="BN804" s="73"/>
      <c r="BO804" s="73"/>
      <c r="BP804" s="73"/>
      <c r="BQ804" s="73"/>
      <c r="BR804" s="73"/>
      <c r="BS804" s="73"/>
      <c r="BT804" s="73"/>
      <c r="BU804" s="73"/>
      <c r="BV804" s="73"/>
      <c r="BW804" s="73"/>
      <c r="BX804" s="73"/>
      <c r="BY804" s="73"/>
      <c r="BZ804" s="73"/>
      <c r="CA804" s="73"/>
      <c r="CB804" s="105">
        <v>6</v>
      </c>
      <c r="CC804" s="73"/>
      <c r="CD804" s="75">
        <f t="shared" si="54"/>
        <v>0</v>
      </c>
    </row>
    <row r="805" spans="1:82" ht="15" customHeight="1">
      <c r="A805" s="48" t="s">
        <v>23</v>
      </c>
      <c r="B805" s="103">
        <v>40702</v>
      </c>
      <c r="C805" s="104" t="s">
        <v>848</v>
      </c>
      <c r="D805" s="135"/>
      <c r="E805" s="105">
        <v>16.399999999999999</v>
      </c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105">
        <v>16.399999999999999</v>
      </c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73"/>
      <c r="BB805" s="73"/>
      <c r="BC805" s="74"/>
      <c r="BD805" s="74"/>
      <c r="BE805" s="74"/>
      <c r="BF805" s="74"/>
      <c r="BG805" s="73"/>
      <c r="BH805" s="73"/>
      <c r="BI805" s="73"/>
      <c r="BJ805" s="73"/>
      <c r="BK805" s="73"/>
      <c r="BL805" s="73"/>
      <c r="BM805" s="73"/>
      <c r="BN805" s="73"/>
      <c r="BO805" s="73"/>
      <c r="BP805" s="73"/>
      <c r="BQ805" s="73"/>
      <c r="BR805" s="73"/>
      <c r="BS805" s="73"/>
      <c r="BT805" s="73"/>
      <c r="BU805" s="73"/>
      <c r="BV805" s="73"/>
      <c r="BW805" s="73"/>
      <c r="BX805" s="73"/>
      <c r="BY805" s="73"/>
      <c r="BZ805" s="73"/>
      <c r="CA805" s="73"/>
      <c r="CB805" s="105">
        <v>16.399999999999999</v>
      </c>
      <c r="CC805" s="73"/>
      <c r="CD805" s="75">
        <f t="shared" si="54"/>
        <v>0</v>
      </c>
    </row>
    <row r="806" spans="1:82" ht="15" customHeight="1">
      <c r="A806" s="48" t="s">
        <v>23</v>
      </c>
      <c r="B806" s="103">
        <v>40702</v>
      </c>
      <c r="C806" s="104" t="s">
        <v>846</v>
      </c>
      <c r="D806" s="135"/>
      <c r="E806" s="105">
        <v>6</v>
      </c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105">
        <v>6</v>
      </c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73"/>
      <c r="BB806" s="73"/>
      <c r="BC806" s="74"/>
      <c r="BD806" s="74"/>
      <c r="BE806" s="74"/>
      <c r="BF806" s="74"/>
      <c r="BG806" s="73"/>
      <c r="BH806" s="73"/>
      <c r="BI806" s="73"/>
      <c r="BJ806" s="73"/>
      <c r="BK806" s="73"/>
      <c r="BL806" s="73"/>
      <c r="BM806" s="73"/>
      <c r="BN806" s="73"/>
      <c r="BO806" s="73"/>
      <c r="BP806" s="73"/>
      <c r="BQ806" s="73"/>
      <c r="BR806" s="73"/>
      <c r="BS806" s="73"/>
      <c r="BT806" s="73"/>
      <c r="BU806" s="73"/>
      <c r="BV806" s="73"/>
      <c r="BW806" s="73"/>
      <c r="BX806" s="73"/>
      <c r="BY806" s="73"/>
      <c r="BZ806" s="73"/>
      <c r="CA806" s="73"/>
      <c r="CB806" s="105">
        <v>6</v>
      </c>
      <c r="CC806" s="73"/>
      <c r="CD806" s="75">
        <f t="shared" si="54"/>
        <v>0</v>
      </c>
    </row>
    <row r="807" spans="1:82" ht="15" customHeight="1">
      <c r="A807" s="128" t="s">
        <v>314</v>
      </c>
      <c r="B807" s="103">
        <v>40702</v>
      </c>
      <c r="C807" s="104" t="s">
        <v>513</v>
      </c>
      <c r="D807" s="135"/>
      <c r="E807" s="99">
        <v>39</v>
      </c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99">
        <v>39</v>
      </c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  <c r="AM807" s="73"/>
      <c r="AN807" s="73"/>
      <c r="AO807" s="73"/>
      <c r="AP807" s="73"/>
      <c r="AQ807" s="73"/>
      <c r="AR807" s="73"/>
      <c r="AS807" s="73"/>
      <c r="AT807" s="73"/>
      <c r="AU807" s="73"/>
      <c r="AV807" s="73"/>
      <c r="AW807" s="73"/>
      <c r="AX807" s="73"/>
      <c r="AY807" s="73"/>
      <c r="AZ807" s="73"/>
      <c r="BA807" s="73"/>
      <c r="BB807" s="73"/>
      <c r="BC807" s="74"/>
      <c r="BD807" s="74"/>
      <c r="BE807" s="74"/>
      <c r="BF807" s="74"/>
      <c r="BG807" s="73"/>
      <c r="BH807" s="73"/>
      <c r="BI807" s="73"/>
      <c r="BJ807" s="73"/>
      <c r="BK807" s="73"/>
      <c r="BL807" s="73"/>
      <c r="BM807" s="73"/>
      <c r="BN807" s="73"/>
      <c r="BO807" s="73"/>
      <c r="BP807" s="73"/>
      <c r="BQ807" s="73"/>
      <c r="BR807" s="73"/>
      <c r="BS807" s="73"/>
      <c r="BT807" s="73"/>
      <c r="BU807" s="73"/>
      <c r="BV807" s="73"/>
      <c r="BW807" s="73"/>
      <c r="BX807" s="73"/>
      <c r="BY807" s="73"/>
      <c r="BZ807" s="73"/>
      <c r="CA807" s="73"/>
      <c r="CB807" s="73"/>
      <c r="CC807" s="99">
        <v>39</v>
      </c>
      <c r="CD807" s="75">
        <f t="shared" si="54"/>
        <v>0</v>
      </c>
    </row>
    <row r="808" spans="1:82" ht="15" customHeight="1">
      <c r="A808" s="48" t="s">
        <v>23</v>
      </c>
      <c r="B808" s="103">
        <v>40703</v>
      </c>
      <c r="C808" s="104" t="s">
        <v>848</v>
      </c>
      <c r="D808" s="135"/>
      <c r="E808" s="105">
        <v>16.399999999999999</v>
      </c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105">
        <v>16.399999999999999</v>
      </c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73"/>
      <c r="BB808" s="73"/>
      <c r="BC808" s="74"/>
      <c r="BD808" s="74"/>
      <c r="BE808" s="74"/>
      <c r="BF808" s="74"/>
      <c r="BG808" s="73"/>
      <c r="BH808" s="73"/>
      <c r="BI808" s="73"/>
      <c r="BJ808" s="73"/>
      <c r="BK808" s="73"/>
      <c r="BL808" s="73"/>
      <c r="BM808" s="73"/>
      <c r="BN808" s="73"/>
      <c r="BO808" s="73"/>
      <c r="BP808" s="73"/>
      <c r="BQ808" s="73"/>
      <c r="BR808" s="73"/>
      <c r="BS808" s="73"/>
      <c r="BT808" s="73"/>
      <c r="BU808" s="73"/>
      <c r="BV808" s="73"/>
      <c r="BW808" s="73"/>
      <c r="BX808" s="73"/>
      <c r="BY808" s="73"/>
      <c r="BZ808" s="73"/>
      <c r="CA808" s="73"/>
      <c r="CB808" s="105">
        <v>16.399999999999999</v>
      </c>
      <c r="CC808" s="73"/>
      <c r="CD808" s="75">
        <f t="shared" si="54"/>
        <v>0</v>
      </c>
    </row>
    <row r="809" spans="1:82" ht="15" customHeight="1">
      <c r="A809" s="48" t="s">
        <v>23</v>
      </c>
      <c r="B809" s="103">
        <v>40703</v>
      </c>
      <c r="C809" s="104" t="s">
        <v>846</v>
      </c>
      <c r="D809" s="135"/>
      <c r="E809" s="105">
        <v>6</v>
      </c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105">
        <v>6</v>
      </c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73"/>
      <c r="BB809" s="73"/>
      <c r="BC809" s="74"/>
      <c r="BD809" s="74"/>
      <c r="BE809" s="74"/>
      <c r="BF809" s="74"/>
      <c r="BG809" s="73"/>
      <c r="BH809" s="73"/>
      <c r="BI809" s="73"/>
      <c r="BJ809" s="73"/>
      <c r="BK809" s="73"/>
      <c r="BL809" s="73"/>
      <c r="BM809" s="73"/>
      <c r="BN809" s="73"/>
      <c r="BO809" s="73"/>
      <c r="BP809" s="73"/>
      <c r="BQ809" s="73"/>
      <c r="BR809" s="73"/>
      <c r="BS809" s="73"/>
      <c r="BT809" s="73"/>
      <c r="BU809" s="73"/>
      <c r="BV809" s="73"/>
      <c r="BW809" s="73"/>
      <c r="BX809" s="73"/>
      <c r="BY809" s="73"/>
      <c r="BZ809" s="73"/>
      <c r="CA809" s="73"/>
      <c r="CB809" s="105">
        <v>6</v>
      </c>
      <c r="CC809" s="73"/>
      <c r="CD809" s="75">
        <f t="shared" si="54"/>
        <v>0</v>
      </c>
    </row>
    <row r="810" spans="1:82" ht="15" customHeight="1">
      <c r="A810" s="48" t="s">
        <v>23</v>
      </c>
      <c r="B810" s="103">
        <v>40703</v>
      </c>
      <c r="C810" s="104" t="s">
        <v>848</v>
      </c>
      <c r="D810" s="135"/>
      <c r="E810" s="105">
        <v>16.399999999999999</v>
      </c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105">
        <v>16.399999999999999</v>
      </c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73"/>
      <c r="BB810" s="73"/>
      <c r="BC810" s="74"/>
      <c r="BD810" s="74"/>
      <c r="BE810" s="74"/>
      <c r="BF810" s="74"/>
      <c r="BG810" s="73"/>
      <c r="BH810" s="73"/>
      <c r="BI810" s="73"/>
      <c r="BJ810" s="73"/>
      <c r="BK810" s="73"/>
      <c r="BL810" s="73"/>
      <c r="BM810" s="73"/>
      <c r="BN810" s="73"/>
      <c r="BO810" s="73"/>
      <c r="BP810" s="73"/>
      <c r="BQ810" s="73"/>
      <c r="BR810" s="73"/>
      <c r="BS810" s="73"/>
      <c r="BT810" s="73"/>
      <c r="BU810" s="73"/>
      <c r="BV810" s="73"/>
      <c r="BW810" s="73"/>
      <c r="BX810" s="73"/>
      <c r="BY810" s="73"/>
      <c r="BZ810" s="73"/>
      <c r="CA810" s="73"/>
      <c r="CB810" s="105">
        <v>16.399999999999999</v>
      </c>
      <c r="CC810" s="73"/>
      <c r="CD810" s="75">
        <f t="shared" si="54"/>
        <v>0</v>
      </c>
    </row>
    <row r="811" spans="1:82" ht="15" customHeight="1">
      <c r="A811" s="48" t="s">
        <v>23</v>
      </c>
      <c r="B811" s="103">
        <v>40703</v>
      </c>
      <c r="C811" s="104" t="s">
        <v>846</v>
      </c>
      <c r="D811" s="135"/>
      <c r="E811" s="105">
        <v>6</v>
      </c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105">
        <v>6</v>
      </c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  <c r="AM811" s="73"/>
      <c r="AN811" s="73"/>
      <c r="AO811" s="73"/>
      <c r="AP811" s="73"/>
      <c r="AQ811" s="73"/>
      <c r="AR811" s="73"/>
      <c r="AS811" s="73"/>
      <c r="AT811" s="73"/>
      <c r="AU811" s="73"/>
      <c r="AV811" s="73"/>
      <c r="AW811" s="73"/>
      <c r="AX811" s="73"/>
      <c r="AY811" s="73"/>
      <c r="AZ811" s="73"/>
      <c r="BA811" s="73"/>
      <c r="BB811" s="73"/>
      <c r="BC811" s="74"/>
      <c r="BD811" s="74"/>
      <c r="BE811" s="74"/>
      <c r="BF811" s="74"/>
      <c r="BG811" s="73"/>
      <c r="BH811" s="73"/>
      <c r="BI811" s="73"/>
      <c r="BJ811" s="73"/>
      <c r="BK811" s="73"/>
      <c r="BL811" s="73"/>
      <c r="BM811" s="73"/>
      <c r="BN811" s="73"/>
      <c r="BO811" s="73"/>
      <c r="BP811" s="73"/>
      <c r="BQ811" s="73"/>
      <c r="BR811" s="73"/>
      <c r="BS811" s="73"/>
      <c r="BT811" s="73"/>
      <c r="BU811" s="73"/>
      <c r="BV811" s="73"/>
      <c r="BW811" s="73"/>
      <c r="BX811" s="73"/>
      <c r="BY811" s="73"/>
      <c r="BZ811" s="73"/>
      <c r="CA811" s="73"/>
      <c r="CB811" s="105">
        <v>6</v>
      </c>
      <c r="CC811" s="73"/>
      <c r="CD811" s="75">
        <f t="shared" si="54"/>
        <v>0</v>
      </c>
    </row>
    <row r="812" spans="1:82" ht="15" customHeight="1">
      <c r="A812" s="48" t="s">
        <v>23</v>
      </c>
      <c r="B812" s="103">
        <v>40703</v>
      </c>
      <c r="C812" s="104" t="s">
        <v>851</v>
      </c>
      <c r="D812" s="135"/>
      <c r="E812" s="105">
        <v>24.6</v>
      </c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105">
        <v>24.6</v>
      </c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73"/>
      <c r="BB812" s="73"/>
      <c r="BC812" s="74"/>
      <c r="BD812" s="74"/>
      <c r="BE812" s="74"/>
      <c r="BF812" s="74"/>
      <c r="BG812" s="73"/>
      <c r="BH812" s="73"/>
      <c r="BI812" s="73"/>
      <c r="BJ812" s="73"/>
      <c r="BK812" s="73"/>
      <c r="BL812" s="73"/>
      <c r="BM812" s="73"/>
      <c r="BN812" s="73"/>
      <c r="BO812" s="73"/>
      <c r="BP812" s="73"/>
      <c r="BQ812" s="73"/>
      <c r="BR812" s="73"/>
      <c r="BS812" s="73"/>
      <c r="BT812" s="73"/>
      <c r="BU812" s="73"/>
      <c r="BV812" s="73"/>
      <c r="BW812" s="73"/>
      <c r="BX812" s="73"/>
      <c r="BY812" s="73"/>
      <c r="BZ812" s="73"/>
      <c r="CA812" s="73"/>
      <c r="CB812" s="105">
        <v>24.6</v>
      </c>
      <c r="CC812" s="73"/>
      <c r="CD812" s="75">
        <f t="shared" si="54"/>
        <v>0</v>
      </c>
    </row>
    <row r="813" spans="1:82" ht="15" customHeight="1">
      <c r="A813" s="48" t="s">
        <v>23</v>
      </c>
      <c r="B813" s="103">
        <v>40703</v>
      </c>
      <c r="C813" s="104" t="s">
        <v>846</v>
      </c>
      <c r="D813" s="135"/>
      <c r="E813" s="105">
        <v>6</v>
      </c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105">
        <v>6</v>
      </c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  <c r="AM813" s="73"/>
      <c r="AN813" s="73"/>
      <c r="AO813" s="73"/>
      <c r="AP813" s="73"/>
      <c r="AQ813" s="73"/>
      <c r="AR813" s="73"/>
      <c r="AS813" s="73"/>
      <c r="AT813" s="73"/>
      <c r="AU813" s="73"/>
      <c r="AV813" s="73"/>
      <c r="AW813" s="73"/>
      <c r="AX813" s="73"/>
      <c r="AY813" s="73"/>
      <c r="AZ813" s="73"/>
      <c r="BA813" s="73"/>
      <c r="BB813" s="73"/>
      <c r="BC813" s="74"/>
      <c r="BD813" s="74"/>
      <c r="BE813" s="74"/>
      <c r="BF813" s="74"/>
      <c r="BG813" s="73"/>
      <c r="BH813" s="73"/>
      <c r="BI813" s="73"/>
      <c r="BJ813" s="73"/>
      <c r="BK813" s="73"/>
      <c r="BL813" s="73"/>
      <c r="BM813" s="73"/>
      <c r="BN813" s="73"/>
      <c r="BO813" s="73"/>
      <c r="BP813" s="73"/>
      <c r="BQ813" s="73"/>
      <c r="BR813" s="73"/>
      <c r="BS813" s="73"/>
      <c r="BT813" s="73"/>
      <c r="BU813" s="73"/>
      <c r="BV813" s="73"/>
      <c r="BW813" s="73"/>
      <c r="BX813" s="73"/>
      <c r="BY813" s="73"/>
      <c r="BZ813" s="73"/>
      <c r="CA813" s="73"/>
      <c r="CB813" s="105">
        <v>6</v>
      </c>
      <c r="CC813" s="73"/>
      <c r="CD813" s="75">
        <f t="shared" si="54"/>
        <v>0</v>
      </c>
    </row>
    <row r="814" spans="1:82" ht="15" customHeight="1">
      <c r="A814" s="48" t="s">
        <v>23</v>
      </c>
      <c r="B814" s="103">
        <v>40703</v>
      </c>
      <c r="C814" s="104" t="s">
        <v>848</v>
      </c>
      <c r="D814" s="135"/>
      <c r="E814" s="105">
        <v>16.399999999999999</v>
      </c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105">
        <v>16.399999999999999</v>
      </c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4"/>
      <c r="BD814" s="74"/>
      <c r="BE814" s="74"/>
      <c r="BF814" s="74"/>
      <c r="BG814" s="73"/>
      <c r="BH814" s="73"/>
      <c r="BI814" s="73"/>
      <c r="BJ814" s="73"/>
      <c r="BK814" s="73"/>
      <c r="BL814" s="73"/>
      <c r="BM814" s="73"/>
      <c r="BN814" s="73"/>
      <c r="BO814" s="73"/>
      <c r="BP814" s="73"/>
      <c r="BQ814" s="73"/>
      <c r="BR814" s="73"/>
      <c r="BS814" s="73"/>
      <c r="BT814" s="73"/>
      <c r="BU814" s="73"/>
      <c r="BV814" s="73"/>
      <c r="BW814" s="73"/>
      <c r="BX814" s="73"/>
      <c r="BY814" s="73"/>
      <c r="BZ814" s="73"/>
      <c r="CA814" s="73"/>
      <c r="CB814" s="105">
        <v>16.399999999999999</v>
      </c>
      <c r="CC814" s="73"/>
      <c r="CD814" s="75">
        <f t="shared" si="54"/>
        <v>0</v>
      </c>
    </row>
    <row r="815" spans="1:82" ht="15" customHeight="1">
      <c r="A815" s="48" t="s">
        <v>23</v>
      </c>
      <c r="B815" s="103">
        <v>40703</v>
      </c>
      <c r="C815" s="104" t="s">
        <v>850</v>
      </c>
      <c r="D815" s="135"/>
      <c r="E815" s="105">
        <v>12</v>
      </c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105">
        <v>12</v>
      </c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73"/>
      <c r="BB815" s="73"/>
      <c r="BC815" s="74"/>
      <c r="BD815" s="74"/>
      <c r="BE815" s="74"/>
      <c r="BF815" s="74"/>
      <c r="BG815" s="73"/>
      <c r="BH815" s="73"/>
      <c r="BI815" s="73"/>
      <c r="BJ815" s="73"/>
      <c r="BK815" s="73"/>
      <c r="BL815" s="73"/>
      <c r="BM815" s="73"/>
      <c r="BN815" s="73"/>
      <c r="BO815" s="73"/>
      <c r="BP815" s="73"/>
      <c r="BQ815" s="73"/>
      <c r="BR815" s="73"/>
      <c r="BS815" s="73"/>
      <c r="BT815" s="73"/>
      <c r="BU815" s="73"/>
      <c r="BV815" s="73"/>
      <c r="BW815" s="73"/>
      <c r="BX815" s="73"/>
      <c r="BY815" s="73"/>
      <c r="BZ815" s="73"/>
      <c r="CA815" s="73"/>
      <c r="CB815" s="105">
        <v>12</v>
      </c>
      <c r="CC815" s="73"/>
      <c r="CD815" s="75">
        <f t="shared" si="54"/>
        <v>0</v>
      </c>
    </row>
    <row r="816" spans="1:82" ht="15" customHeight="1">
      <c r="A816" s="48" t="s">
        <v>23</v>
      </c>
      <c r="B816" s="103">
        <v>40703</v>
      </c>
      <c r="C816" s="104" t="s">
        <v>848</v>
      </c>
      <c r="D816" s="135"/>
      <c r="E816" s="105">
        <v>16.399999999999999</v>
      </c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105">
        <v>16.399999999999999</v>
      </c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73"/>
      <c r="BB816" s="73"/>
      <c r="BC816" s="74"/>
      <c r="BD816" s="74"/>
      <c r="BE816" s="74"/>
      <c r="BF816" s="74"/>
      <c r="BG816" s="73"/>
      <c r="BH816" s="73"/>
      <c r="BI816" s="73"/>
      <c r="BJ816" s="73"/>
      <c r="BK816" s="73"/>
      <c r="BL816" s="73"/>
      <c r="BM816" s="73"/>
      <c r="BN816" s="73"/>
      <c r="BO816" s="73"/>
      <c r="BP816" s="73"/>
      <c r="BQ816" s="73"/>
      <c r="BR816" s="73"/>
      <c r="BS816" s="73"/>
      <c r="BT816" s="73"/>
      <c r="BU816" s="73"/>
      <c r="BV816" s="73"/>
      <c r="BW816" s="73"/>
      <c r="BX816" s="73"/>
      <c r="BY816" s="73"/>
      <c r="BZ816" s="73"/>
      <c r="CA816" s="73"/>
      <c r="CB816" s="105">
        <v>16.399999999999999</v>
      </c>
      <c r="CC816" s="73"/>
      <c r="CD816" s="75">
        <f t="shared" si="54"/>
        <v>0</v>
      </c>
    </row>
    <row r="817" spans="1:82" ht="15" customHeight="1">
      <c r="A817" s="48" t="s">
        <v>23</v>
      </c>
      <c r="B817" s="103">
        <v>40703</v>
      </c>
      <c r="C817" s="104" t="s">
        <v>850</v>
      </c>
      <c r="D817" s="135"/>
      <c r="E817" s="105">
        <v>12</v>
      </c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105">
        <v>12</v>
      </c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73"/>
      <c r="BB817" s="73"/>
      <c r="BC817" s="74"/>
      <c r="BD817" s="74"/>
      <c r="BE817" s="74"/>
      <c r="BF817" s="74"/>
      <c r="BG817" s="73"/>
      <c r="BH817" s="73"/>
      <c r="BI817" s="73"/>
      <c r="BJ817" s="73"/>
      <c r="BK817" s="73"/>
      <c r="BL817" s="73"/>
      <c r="BM817" s="73"/>
      <c r="BN817" s="73"/>
      <c r="BO817" s="73"/>
      <c r="BP817" s="73"/>
      <c r="BQ817" s="73"/>
      <c r="BR817" s="73"/>
      <c r="BS817" s="73"/>
      <c r="BT817" s="73"/>
      <c r="BU817" s="73"/>
      <c r="BV817" s="73"/>
      <c r="BW817" s="73"/>
      <c r="BX817" s="73"/>
      <c r="BY817" s="73"/>
      <c r="BZ817" s="73"/>
      <c r="CA817" s="73"/>
      <c r="CB817" s="105">
        <v>12</v>
      </c>
      <c r="CC817" s="73"/>
      <c r="CD817" s="75">
        <f t="shared" si="54"/>
        <v>0</v>
      </c>
    </row>
    <row r="818" spans="1:82" ht="15" customHeight="1">
      <c r="A818" s="48" t="s">
        <v>23</v>
      </c>
      <c r="B818" s="103">
        <v>40703</v>
      </c>
      <c r="C818" s="104" t="s">
        <v>848</v>
      </c>
      <c r="D818" s="135"/>
      <c r="E818" s="105">
        <v>16.399999999999999</v>
      </c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105">
        <v>16.399999999999999</v>
      </c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AZ818" s="73"/>
      <c r="BA818" s="73"/>
      <c r="BB818" s="73"/>
      <c r="BC818" s="74"/>
      <c r="BD818" s="74"/>
      <c r="BE818" s="74"/>
      <c r="BF818" s="74"/>
      <c r="BG818" s="73"/>
      <c r="BH818" s="73"/>
      <c r="BI818" s="73"/>
      <c r="BJ818" s="73"/>
      <c r="BK818" s="73"/>
      <c r="BL818" s="73"/>
      <c r="BM818" s="73"/>
      <c r="BN818" s="73"/>
      <c r="BO818" s="73"/>
      <c r="BP818" s="73"/>
      <c r="BQ818" s="73"/>
      <c r="BR818" s="73"/>
      <c r="BS818" s="73"/>
      <c r="BT818" s="73"/>
      <c r="BU818" s="73"/>
      <c r="BV818" s="73"/>
      <c r="BW818" s="73"/>
      <c r="BX818" s="73"/>
      <c r="BY818" s="73"/>
      <c r="BZ818" s="73"/>
      <c r="CA818" s="73"/>
      <c r="CB818" s="105">
        <v>16.399999999999999</v>
      </c>
      <c r="CC818" s="73"/>
      <c r="CD818" s="75">
        <f t="shared" si="54"/>
        <v>0</v>
      </c>
    </row>
    <row r="819" spans="1:82" ht="15" customHeight="1">
      <c r="A819" s="48" t="s">
        <v>23</v>
      </c>
      <c r="B819" s="103">
        <v>40703</v>
      </c>
      <c r="C819" s="104" t="s">
        <v>850</v>
      </c>
      <c r="D819" s="135"/>
      <c r="E819" s="105">
        <v>12</v>
      </c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105">
        <v>12</v>
      </c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73"/>
      <c r="BB819" s="73"/>
      <c r="BC819" s="74"/>
      <c r="BD819" s="74"/>
      <c r="BE819" s="74"/>
      <c r="BF819" s="74"/>
      <c r="BG819" s="73"/>
      <c r="BH819" s="73"/>
      <c r="BI819" s="73"/>
      <c r="BJ819" s="73"/>
      <c r="BK819" s="73"/>
      <c r="BL819" s="73"/>
      <c r="BM819" s="73"/>
      <c r="BN819" s="73"/>
      <c r="BO819" s="73"/>
      <c r="BP819" s="73"/>
      <c r="BQ819" s="73"/>
      <c r="BR819" s="73"/>
      <c r="BS819" s="73"/>
      <c r="BT819" s="73"/>
      <c r="BU819" s="73"/>
      <c r="BV819" s="73"/>
      <c r="BW819" s="73"/>
      <c r="BX819" s="73"/>
      <c r="BY819" s="73"/>
      <c r="BZ819" s="73"/>
      <c r="CA819" s="73"/>
      <c r="CB819" s="105">
        <v>12</v>
      </c>
      <c r="CC819" s="73"/>
      <c r="CD819" s="75">
        <f t="shared" si="54"/>
        <v>0</v>
      </c>
    </row>
    <row r="820" spans="1:82" ht="15" customHeight="1">
      <c r="A820" s="48" t="s">
        <v>23</v>
      </c>
      <c r="B820" s="103">
        <v>40703</v>
      </c>
      <c r="C820" s="104" t="s">
        <v>460</v>
      </c>
      <c r="D820" s="135"/>
      <c r="E820" s="105">
        <v>10</v>
      </c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73"/>
      <c r="BB820" s="73"/>
      <c r="BC820" s="74"/>
      <c r="BD820" s="74"/>
      <c r="BE820" s="74"/>
      <c r="BF820" s="74"/>
      <c r="BG820" s="73"/>
      <c r="BH820" s="73"/>
      <c r="BI820" s="73"/>
      <c r="BJ820" s="73"/>
      <c r="BK820" s="73"/>
      <c r="BL820" s="73"/>
      <c r="BM820" s="73"/>
      <c r="BN820" s="73"/>
      <c r="BO820" s="73"/>
      <c r="BP820" s="73"/>
      <c r="BQ820" s="73"/>
      <c r="BR820" s="73"/>
      <c r="BS820" s="73"/>
      <c r="BT820" s="73"/>
      <c r="BU820" s="73"/>
      <c r="BV820" s="73"/>
      <c r="BW820" s="73"/>
      <c r="BX820" s="73"/>
      <c r="BY820" s="73"/>
      <c r="BZ820" s="73"/>
      <c r="CA820" s="73"/>
      <c r="CB820" s="105">
        <v>10</v>
      </c>
      <c r="CC820" s="73"/>
      <c r="CD820" s="75">
        <f t="shared" si="54"/>
        <v>10</v>
      </c>
    </row>
    <row r="821" spans="1:82" ht="15" customHeight="1">
      <c r="A821" s="48" t="s">
        <v>23</v>
      </c>
      <c r="B821" s="103">
        <v>40703</v>
      </c>
      <c r="C821" s="104" t="s">
        <v>460</v>
      </c>
      <c r="D821" s="135"/>
      <c r="E821" s="105">
        <v>8</v>
      </c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4"/>
      <c r="BD821" s="74"/>
      <c r="BE821" s="74"/>
      <c r="BF821" s="74"/>
      <c r="BG821" s="73"/>
      <c r="BH821" s="73"/>
      <c r="BI821" s="73"/>
      <c r="BJ821" s="73"/>
      <c r="BK821" s="73"/>
      <c r="BL821" s="73"/>
      <c r="BM821" s="73"/>
      <c r="BN821" s="73"/>
      <c r="BO821" s="73"/>
      <c r="BP821" s="73"/>
      <c r="BQ821" s="73"/>
      <c r="BR821" s="73"/>
      <c r="BS821" s="73"/>
      <c r="BT821" s="73"/>
      <c r="BU821" s="73"/>
      <c r="BV821" s="73"/>
      <c r="BW821" s="73"/>
      <c r="BX821" s="73"/>
      <c r="BY821" s="73"/>
      <c r="BZ821" s="73"/>
      <c r="CA821" s="73"/>
      <c r="CB821" s="105">
        <v>8</v>
      </c>
      <c r="CC821" s="73"/>
      <c r="CD821" s="75">
        <f t="shared" si="54"/>
        <v>8</v>
      </c>
    </row>
    <row r="822" spans="1:82" ht="15" customHeight="1">
      <c r="A822" s="48" t="s">
        <v>23</v>
      </c>
      <c r="B822" s="103">
        <v>40703</v>
      </c>
      <c r="C822" s="104" t="s">
        <v>848</v>
      </c>
      <c r="D822" s="135"/>
      <c r="E822" s="105">
        <v>16.399999999999999</v>
      </c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105">
        <v>16.399999999999999</v>
      </c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73"/>
      <c r="BB822" s="73"/>
      <c r="BC822" s="74"/>
      <c r="BD822" s="74"/>
      <c r="BE822" s="74"/>
      <c r="BF822" s="74"/>
      <c r="BG822" s="73"/>
      <c r="BH822" s="73"/>
      <c r="BI822" s="73"/>
      <c r="BJ822" s="73"/>
      <c r="BK822" s="73"/>
      <c r="BL822" s="73"/>
      <c r="BM822" s="73"/>
      <c r="BN822" s="73"/>
      <c r="BO822" s="73"/>
      <c r="BP822" s="73"/>
      <c r="BQ822" s="73"/>
      <c r="BR822" s="73"/>
      <c r="BS822" s="73"/>
      <c r="BT822" s="73"/>
      <c r="BU822" s="73"/>
      <c r="BV822" s="73"/>
      <c r="BW822" s="73"/>
      <c r="BX822" s="73"/>
      <c r="BY822" s="73"/>
      <c r="BZ822" s="73"/>
      <c r="CA822" s="73"/>
      <c r="CB822" s="105">
        <v>16.399999999999999</v>
      </c>
      <c r="CC822" s="73"/>
      <c r="CD822" s="75">
        <f t="shared" si="54"/>
        <v>0</v>
      </c>
    </row>
    <row r="823" spans="1:82" ht="15" customHeight="1">
      <c r="A823" s="48" t="s">
        <v>23</v>
      </c>
      <c r="B823" s="103">
        <v>40703</v>
      </c>
      <c r="C823" s="104" t="s">
        <v>846</v>
      </c>
      <c r="D823" s="135"/>
      <c r="E823" s="105">
        <v>6</v>
      </c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105">
        <v>6</v>
      </c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73"/>
      <c r="BB823" s="73"/>
      <c r="BC823" s="74"/>
      <c r="BD823" s="74"/>
      <c r="BE823" s="74"/>
      <c r="BF823" s="74"/>
      <c r="BG823" s="73"/>
      <c r="BH823" s="73"/>
      <c r="BI823" s="73"/>
      <c r="BJ823" s="73"/>
      <c r="BK823" s="73"/>
      <c r="BL823" s="73"/>
      <c r="BM823" s="73"/>
      <c r="BN823" s="73"/>
      <c r="BO823" s="73"/>
      <c r="BP823" s="73"/>
      <c r="BQ823" s="73"/>
      <c r="BR823" s="73"/>
      <c r="BS823" s="73"/>
      <c r="BT823" s="73"/>
      <c r="BU823" s="73"/>
      <c r="BV823" s="73"/>
      <c r="BW823" s="73"/>
      <c r="BX823" s="73"/>
      <c r="BY823" s="73"/>
      <c r="BZ823" s="73"/>
      <c r="CA823" s="73"/>
      <c r="CB823" s="105">
        <v>6</v>
      </c>
      <c r="CC823" s="73"/>
      <c r="CD823" s="75">
        <f t="shared" si="54"/>
        <v>0</v>
      </c>
    </row>
    <row r="824" spans="1:82" ht="15" customHeight="1">
      <c r="A824" s="48" t="s">
        <v>23</v>
      </c>
      <c r="B824" s="103">
        <v>40703</v>
      </c>
      <c r="C824" s="104" t="s">
        <v>454</v>
      </c>
      <c r="D824" s="135"/>
      <c r="E824" s="105">
        <v>32.799999999999997</v>
      </c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105">
        <v>32.799999999999997</v>
      </c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4"/>
      <c r="BD824" s="74"/>
      <c r="BE824" s="74"/>
      <c r="BF824" s="74"/>
      <c r="BG824" s="73"/>
      <c r="BH824" s="73"/>
      <c r="BI824" s="73"/>
      <c r="BJ824" s="73"/>
      <c r="BK824" s="73"/>
      <c r="BL824" s="73"/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105">
        <v>32.799999999999997</v>
      </c>
      <c r="CC824" s="73"/>
      <c r="CD824" s="75">
        <f t="shared" si="54"/>
        <v>0</v>
      </c>
    </row>
    <row r="825" spans="1:82" ht="15" customHeight="1">
      <c r="A825" s="48" t="s">
        <v>23</v>
      </c>
      <c r="B825" s="103">
        <v>40703</v>
      </c>
      <c r="C825" s="104" t="s">
        <v>849</v>
      </c>
      <c r="D825" s="135"/>
      <c r="E825" s="105">
        <v>18</v>
      </c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105">
        <v>18</v>
      </c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4"/>
      <c r="BD825" s="74"/>
      <c r="BE825" s="74"/>
      <c r="BF825" s="74"/>
      <c r="BG825" s="73"/>
      <c r="BH825" s="73"/>
      <c r="BI825" s="73"/>
      <c r="BJ825" s="73"/>
      <c r="BK825" s="73"/>
      <c r="BL825" s="73"/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105">
        <v>18</v>
      </c>
      <c r="CC825" s="73"/>
      <c r="CD825" s="75">
        <f t="shared" si="54"/>
        <v>0</v>
      </c>
    </row>
    <row r="826" spans="1:82" ht="15" customHeight="1">
      <c r="A826" s="48" t="s">
        <v>23</v>
      </c>
      <c r="B826" s="103">
        <v>40703</v>
      </c>
      <c r="C826" s="104" t="s">
        <v>461</v>
      </c>
      <c r="D826" s="135"/>
      <c r="E826" s="105">
        <v>-38</v>
      </c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4"/>
      <c r="BD826" s="74"/>
      <c r="BE826" s="74"/>
      <c r="BF826" s="74"/>
      <c r="BG826" s="73"/>
      <c r="BH826" s="73"/>
      <c r="BI826" s="73"/>
      <c r="BJ826" s="73"/>
      <c r="BK826" s="73"/>
      <c r="BL826" s="73"/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105">
        <v>-38</v>
      </c>
      <c r="CC826" s="73"/>
      <c r="CD826" s="75">
        <f t="shared" si="54"/>
        <v>-38</v>
      </c>
    </row>
    <row r="827" spans="1:82" ht="15" customHeight="1">
      <c r="A827" s="48" t="s">
        <v>23</v>
      </c>
      <c r="B827" s="103">
        <v>40703</v>
      </c>
      <c r="C827" s="104" t="s">
        <v>851</v>
      </c>
      <c r="D827" s="135"/>
      <c r="E827" s="105">
        <v>24.6</v>
      </c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105">
        <v>24.6</v>
      </c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4"/>
      <c r="BD827" s="74"/>
      <c r="BE827" s="74"/>
      <c r="BF827" s="74"/>
      <c r="BG827" s="73"/>
      <c r="BH827" s="73"/>
      <c r="BI827" s="73"/>
      <c r="BJ827" s="73"/>
      <c r="BK827" s="73"/>
      <c r="BL827" s="73"/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105">
        <v>24.6</v>
      </c>
      <c r="CC827" s="73"/>
      <c r="CD827" s="75">
        <f t="shared" si="54"/>
        <v>0</v>
      </c>
    </row>
    <row r="828" spans="1:82" ht="15" customHeight="1">
      <c r="A828" s="48" t="s">
        <v>23</v>
      </c>
      <c r="B828" s="103">
        <v>40703</v>
      </c>
      <c r="C828" s="104" t="s">
        <v>846</v>
      </c>
      <c r="D828" s="135"/>
      <c r="E828" s="105">
        <v>6</v>
      </c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105">
        <v>6</v>
      </c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4"/>
      <c r="BD828" s="74"/>
      <c r="BE828" s="74"/>
      <c r="BF828" s="74"/>
      <c r="BG828" s="73"/>
      <c r="BH828" s="73"/>
      <c r="BI828" s="73"/>
      <c r="BJ828" s="73"/>
      <c r="BK828" s="73"/>
      <c r="BL828" s="73"/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105">
        <v>6</v>
      </c>
      <c r="CC828" s="73"/>
      <c r="CD828" s="75">
        <f t="shared" si="54"/>
        <v>0</v>
      </c>
    </row>
    <row r="829" spans="1:82" ht="15" customHeight="1">
      <c r="A829" s="48" t="s">
        <v>23</v>
      </c>
      <c r="B829" s="103">
        <v>40703</v>
      </c>
      <c r="C829" s="104" t="s">
        <v>848</v>
      </c>
      <c r="D829" s="135"/>
      <c r="E829" s="105">
        <v>16.399999999999999</v>
      </c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105">
        <v>16.399999999999999</v>
      </c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4"/>
      <c r="BD829" s="74"/>
      <c r="BE829" s="74"/>
      <c r="BF829" s="74"/>
      <c r="BG829" s="73"/>
      <c r="BH829" s="73"/>
      <c r="BI829" s="73"/>
      <c r="BJ829" s="73"/>
      <c r="BK829" s="73"/>
      <c r="BL829" s="73"/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105">
        <v>16.399999999999999</v>
      </c>
      <c r="CC829" s="73"/>
      <c r="CD829" s="75">
        <f t="shared" si="54"/>
        <v>0</v>
      </c>
    </row>
    <row r="830" spans="1:82" ht="15" customHeight="1">
      <c r="A830" s="128" t="s">
        <v>314</v>
      </c>
      <c r="B830" s="103">
        <v>40703</v>
      </c>
      <c r="C830" s="104" t="s">
        <v>859</v>
      </c>
      <c r="D830" s="135"/>
      <c r="E830" s="105">
        <v>35</v>
      </c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4"/>
      <c r="BD830" s="74"/>
      <c r="BE830" s="74"/>
      <c r="BF830" s="74"/>
      <c r="BG830" s="73"/>
      <c r="BH830" s="73"/>
      <c r="BI830" s="73"/>
      <c r="BJ830" s="73"/>
      <c r="BK830" s="73"/>
      <c r="BL830" s="73"/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99">
        <v>35</v>
      </c>
      <c r="BY830" s="73"/>
      <c r="BZ830" s="73"/>
      <c r="CA830" s="73"/>
      <c r="CB830" s="73"/>
      <c r="CC830" s="99">
        <v>35</v>
      </c>
      <c r="CD830" s="75">
        <f t="shared" si="54"/>
        <v>0</v>
      </c>
    </row>
    <row r="831" spans="1:82" ht="15" customHeight="1">
      <c r="A831" s="43" t="s">
        <v>24</v>
      </c>
      <c r="B831" s="103">
        <v>40704</v>
      </c>
      <c r="C831" s="104" t="s">
        <v>739</v>
      </c>
      <c r="D831" s="106" t="s">
        <v>800</v>
      </c>
      <c r="E831" s="132">
        <v>-162.84</v>
      </c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4"/>
      <c r="BD831" s="74"/>
      <c r="BE831" s="74"/>
      <c r="BF831" s="74"/>
      <c r="BG831" s="73"/>
      <c r="BH831" s="73"/>
      <c r="BI831" s="73"/>
      <c r="BJ831" s="73"/>
      <c r="BK831" s="73"/>
      <c r="BL831" s="73"/>
      <c r="BM831" s="73"/>
      <c r="BN831" s="73"/>
      <c r="BO831" s="73"/>
      <c r="BP831" s="73"/>
      <c r="BQ831" s="73"/>
      <c r="BR831" s="73"/>
      <c r="BS831" s="73"/>
      <c r="BT831" s="132">
        <v>-162.84</v>
      </c>
      <c r="BU831" s="73"/>
      <c r="BV831" s="73"/>
      <c r="BW831" s="73"/>
      <c r="BX831" s="73"/>
      <c r="BY831" s="73"/>
      <c r="BZ831" s="73"/>
      <c r="CA831" s="73"/>
      <c r="CB831" s="73"/>
      <c r="CC831" s="73"/>
      <c r="CD831" s="75">
        <f t="shared" si="54"/>
        <v>0</v>
      </c>
    </row>
    <row r="832" spans="1:82" ht="15" customHeight="1">
      <c r="A832" s="43" t="s">
        <v>24</v>
      </c>
      <c r="B832" s="103">
        <v>40704</v>
      </c>
      <c r="C832" s="104" t="s">
        <v>801</v>
      </c>
      <c r="D832" s="135"/>
      <c r="E832" s="132">
        <v>-200</v>
      </c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4"/>
      <c r="BD832" s="74"/>
      <c r="BE832" s="74"/>
      <c r="BF832" s="74"/>
      <c r="BG832" s="73"/>
      <c r="BH832" s="73"/>
      <c r="BI832" s="73"/>
      <c r="BJ832" s="73"/>
      <c r="BK832" s="73"/>
      <c r="BL832" s="73"/>
      <c r="BM832" s="73"/>
      <c r="BN832" s="73"/>
      <c r="BO832" s="73"/>
      <c r="BP832" s="73"/>
      <c r="BQ832" s="73"/>
      <c r="BR832" s="73"/>
      <c r="BS832" s="73"/>
      <c r="BT832" s="73"/>
      <c r="BU832" s="73"/>
      <c r="BV832" s="73"/>
      <c r="BW832" s="73"/>
      <c r="BX832" s="73"/>
      <c r="BY832" s="73"/>
      <c r="BZ832" s="73"/>
      <c r="CA832" s="132">
        <v>-200</v>
      </c>
      <c r="CB832" s="73"/>
      <c r="CC832" s="73"/>
      <c r="CD832" s="75">
        <f t="shared" si="54"/>
        <v>-200</v>
      </c>
    </row>
    <row r="833" spans="1:82" ht="15" customHeight="1">
      <c r="A833" s="43" t="s">
        <v>24</v>
      </c>
      <c r="B833" s="103">
        <v>40704</v>
      </c>
      <c r="C833" s="104" t="s">
        <v>97</v>
      </c>
      <c r="D833" s="106" t="s">
        <v>802</v>
      </c>
      <c r="E833" s="132">
        <v>-67.349999999999994</v>
      </c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132">
        <v>-67.349999999999994</v>
      </c>
      <c r="BB833" s="73"/>
      <c r="BC833" s="74"/>
      <c r="BD833" s="74"/>
      <c r="BE833" s="74"/>
      <c r="BF833" s="74"/>
      <c r="BG833" s="73"/>
      <c r="BH833" s="73"/>
      <c r="BI833" s="73"/>
      <c r="BJ833" s="73"/>
      <c r="BK833" s="73"/>
      <c r="BL833" s="73"/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132">
        <v>-67.349999999999994</v>
      </c>
      <c r="CB833" s="73"/>
      <c r="CC833" s="73"/>
      <c r="CD833" s="75">
        <f t="shared" si="54"/>
        <v>0</v>
      </c>
    </row>
    <row r="834" spans="1:82" ht="15" customHeight="1">
      <c r="A834" s="43" t="s">
        <v>24</v>
      </c>
      <c r="B834" s="103">
        <v>40704</v>
      </c>
      <c r="C834" s="104" t="s">
        <v>803</v>
      </c>
      <c r="D834" s="106" t="s">
        <v>804</v>
      </c>
      <c r="E834" s="132">
        <v>-286.04000000000002</v>
      </c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132">
        <v>-286.04000000000002</v>
      </c>
      <c r="BB834" s="73"/>
      <c r="BC834" s="74"/>
      <c r="BD834" s="74"/>
      <c r="BE834" s="74"/>
      <c r="BF834" s="74"/>
      <c r="BG834" s="73"/>
      <c r="BH834" s="73"/>
      <c r="BI834" s="73"/>
      <c r="BJ834" s="73"/>
      <c r="BK834" s="73"/>
      <c r="BL834" s="73"/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132">
        <v>-286.04000000000002</v>
      </c>
      <c r="CB834" s="73"/>
      <c r="CC834" s="73"/>
      <c r="CD834" s="75">
        <f t="shared" ref="CD834:CD865" si="55">E834-SUM(F834:BX834)</f>
        <v>0</v>
      </c>
    </row>
    <row r="835" spans="1:82" ht="15" customHeight="1">
      <c r="A835" s="43" t="s">
        <v>24</v>
      </c>
      <c r="B835" s="103">
        <v>40704</v>
      </c>
      <c r="C835" s="104" t="s">
        <v>106</v>
      </c>
      <c r="D835" s="135"/>
      <c r="E835" s="132">
        <v>-4.1399999999999997</v>
      </c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4"/>
      <c r="BD835" s="74"/>
      <c r="BE835" s="74"/>
      <c r="BF835" s="74"/>
      <c r="BG835" s="73"/>
      <c r="BH835" s="73"/>
      <c r="BI835" s="73"/>
      <c r="BJ835" s="73"/>
      <c r="BK835" s="73"/>
      <c r="BL835" s="73"/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132">
        <v>-4.1399999999999997</v>
      </c>
      <c r="CB835" s="73"/>
      <c r="CC835" s="73"/>
      <c r="CD835" s="75">
        <f t="shared" si="55"/>
        <v>-4.1399999999999997</v>
      </c>
    </row>
    <row r="836" spans="1:82" ht="15" customHeight="1">
      <c r="A836" s="48" t="s">
        <v>23</v>
      </c>
      <c r="B836" s="103">
        <v>40704</v>
      </c>
      <c r="C836" s="104" t="s">
        <v>805</v>
      </c>
      <c r="D836" s="135"/>
      <c r="E836" s="105">
        <v>17.350000000000001</v>
      </c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4"/>
      <c r="BD836" s="74"/>
      <c r="BE836" s="74"/>
      <c r="BF836" s="74"/>
      <c r="BG836" s="73"/>
      <c r="BH836" s="73"/>
      <c r="BI836" s="73"/>
      <c r="BJ836" s="73"/>
      <c r="BK836" s="73"/>
      <c r="BL836" s="73"/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105">
        <v>17.350000000000001</v>
      </c>
      <c r="CC836" s="73"/>
      <c r="CD836" s="75">
        <f t="shared" si="55"/>
        <v>17.350000000000001</v>
      </c>
    </row>
    <row r="837" spans="1:82" ht="15" customHeight="1">
      <c r="A837" s="48" t="s">
        <v>23</v>
      </c>
      <c r="B837" s="103">
        <v>40704</v>
      </c>
      <c r="C837" s="104" t="s">
        <v>460</v>
      </c>
      <c r="D837" s="135"/>
      <c r="E837" s="105">
        <v>10</v>
      </c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4"/>
      <c r="BD837" s="74"/>
      <c r="BE837" s="74"/>
      <c r="BF837" s="74"/>
      <c r="BG837" s="73"/>
      <c r="BH837" s="73"/>
      <c r="BI837" s="73"/>
      <c r="BJ837" s="73"/>
      <c r="BK837" s="73"/>
      <c r="BL837" s="73"/>
      <c r="BM837" s="73"/>
      <c r="BN837" s="73"/>
      <c r="BO837" s="73"/>
      <c r="BP837" s="73"/>
      <c r="BQ837" s="73"/>
      <c r="BR837" s="73"/>
      <c r="BS837" s="73"/>
      <c r="BT837" s="73"/>
      <c r="BU837" s="73"/>
      <c r="BV837" s="73"/>
      <c r="BW837" s="73"/>
      <c r="BX837" s="73"/>
      <c r="BY837" s="73"/>
      <c r="BZ837" s="73"/>
      <c r="CA837" s="73"/>
      <c r="CB837" s="105">
        <v>10</v>
      </c>
      <c r="CC837" s="73"/>
      <c r="CD837" s="75">
        <f t="shared" si="55"/>
        <v>10</v>
      </c>
    </row>
    <row r="838" spans="1:82" ht="15" customHeight="1">
      <c r="A838" s="48" t="s">
        <v>23</v>
      </c>
      <c r="B838" s="103">
        <v>40704</v>
      </c>
      <c r="C838" s="104" t="s">
        <v>847</v>
      </c>
      <c r="D838" s="135"/>
      <c r="E838" s="105">
        <v>8.1999999999999993</v>
      </c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105">
        <v>8.1999999999999993</v>
      </c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4"/>
      <c r="BD838" s="74"/>
      <c r="BE838" s="74"/>
      <c r="BF838" s="74"/>
      <c r="BG838" s="73"/>
      <c r="BH838" s="73"/>
      <c r="BI838" s="73"/>
      <c r="BJ838" s="73"/>
      <c r="BK838" s="73"/>
      <c r="BL838" s="73"/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105">
        <v>8.1999999999999993</v>
      </c>
      <c r="CC838" s="73"/>
      <c r="CD838" s="75">
        <f t="shared" si="55"/>
        <v>0</v>
      </c>
    </row>
    <row r="839" spans="1:82" ht="15" customHeight="1">
      <c r="A839" s="48" t="s">
        <v>23</v>
      </c>
      <c r="B839" s="103">
        <v>40704</v>
      </c>
      <c r="C839" s="104" t="s">
        <v>846</v>
      </c>
      <c r="D839" s="135"/>
      <c r="E839" s="105">
        <v>6</v>
      </c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105">
        <v>6</v>
      </c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4"/>
      <c r="BD839" s="74"/>
      <c r="BE839" s="74"/>
      <c r="BF839" s="74"/>
      <c r="BG839" s="73"/>
      <c r="BH839" s="73"/>
      <c r="BI839" s="73"/>
      <c r="BJ839" s="73"/>
      <c r="BK839" s="73"/>
      <c r="BL839" s="73"/>
      <c r="BM839" s="73"/>
      <c r="BN839" s="73"/>
      <c r="BO839" s="73"/>
      <c r="BP839" s="73"/>
      <c r="BQ839" s="73"/>
      <c r="BR839" s="73"/>
      <c r="BS839" s="73"/>
      <c r="BT839" s="73"/>
      <c r="BU839" s="73"/>
      <c r="BV839" s="73"/>
      <c r="BW839" s="73"/>
      <c r="BX839" s="73"/>
      <c r="BY839" s="73"/>
      <c r="BZ839" s="73"/>
      <c r="CA839" s="73"/>
      <c r="CB839" s="105">
        <v>6</v>
      </c>
      <c r="CC839" s="73"/>
      <c r="CD839" s="75">
        <f t="shared" si="55"/>
        <v>0</v>
      </c>
    </row>
    <row r="840" spans="1:82" ht="15" customHeight="1">
      <c r="A840" s="48" t="s">
        <v>23</v>
      </c>
      <c r="B840" s="103">
        <v>40704</v>
      </c>
      <c r="C840" s="104" t="s">
        <v>848</v>
      </c>
      <c r="D840" s="135"/>
      <c r="E840" s="105">
        <v>16.399999999999999</v>
      </c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105">
        <v>16.399999999999999</v>
      </c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4"/>
      <c r="BD840" s="74"/>
      <c r="BE840" s="74"/>
      <c r="BF840" s="74"/>
      <c r="BG840" s="73"/>
      <c r="BH840" s="73"/>
      <c r="BI840" s="73"/>
      <c r="BJ840" s="73"/>
      <c r="BK840" s="73"/>
      <c r="BL840" s="73"/>
      <c r="BM840" s="73"/>
      <c r="BN840" s="73"/>
      <c r="BO840" s="73"/>
      <c r="BP840" s="73"/>
      <c r="BQ840" s="73"/>
      <c r="BR840" s="73"/>
      <c r="BS840" s="73"/>
      <c r="BT840" s="73"/>
      <c r="BU840" s="73"/>
      <c r="BV840" s="73"/>
      <c r="BW840" s="73"/>
      <c r="BX840" s="73"/>
      <c r="BY840" s="73"/>
      <c r="BZ840" s="73"/>
      <c r="CA840" s="73"/>
      <c r="CB840" s="105">
        <v>16.399999999999999</v>
      </c>
      <c r="CC840" s="73"/>
      <c r="CD840" s="75">
        <f t="shared" si="55"/>
        <v>0</v>
      </c>
    </row>
    <row r="841" spans="1:82" ht="15" customHeight="1">
      <c r="A841" s="48" t="s">
        <v>23</v>
      </c>
      <c r="B841" s="103">
        <v>40704</v>
      </c>
      <c r="C841" s="104" t="s">
        <v>846</v>
      </c>
      <c r="D841" s="135"/>
      <c r="E841" s="105">
        <v>6</v>
      </c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105">
        <v>6</v>
      </c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4"/>
      <c r="BD841" s="74"/>
      <c r="BE841" s="74"/>
      <c r="BF841" s="74"/>
      <c r="BG841" s="73"/>
      <c r="BH841" s="73"/>
      <c r="BI841" s="73"/>
      <c r="BJ841" s="73"/>
      <c r="BK841" s="73"/>
      <c r="BL841" s="73"/>
      <c r="BM841" s="73"/>
      <c r="BN841" s="73"/>
      <c r="BO841" s="73"/>
      <c r="BP841" s="73"/>
      <c r="BQ841" s="73"/>
      <c r="BR841" s="73"/>
      <c r="BS841" s="73"/>
      <c r="BT841" s="73"/>
      <c r="BU841" s="73"/>
      <c r="BV841" s="73"/>
      <c r="BW841" s="73"/>
      <c r="BX841" s="73"/>
      <c r="BY841" s="73"/>
      <c r="BZ841" s="73"/>
      <c r="CA841" s="73"/>
      <c r="CB841" s="105">
        <v>6</v>
      </c>
      <c r="CC841" s="73"/>
      <c r="CD841" s="75">
        <f t="shared" si="55"/>
        <v>0</v>
      </c>
    </row>
    <row r="842" spans="1:82" ht="15" customHeight="1">
      <c r="A842" s="48" t="s">
        <v>23</v>
      </c>
      <c r="B842" s="103">
        <v>40704</v>
      </c>
      <c r="C842" s="104" t="s">
        <v>638</v>
      </c>
      <c r="D842" s="135"/>
      <c r="E842" s="105">
        <v>6</v>
      </c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105">
        <v>6</v>
      </c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4"/>
      <c r="BD842" s="74"/>
      <c r="BE842" s="74"/>
      <c r="BF842" s="74"/>
      <c r="BG842" s="73"/>
      <c r="BH842" s="73"/>
      <c r="BI842" s="73"/>
      <c r="BJ842" s="73"/>
      <c r="BK842" s="73"/>
      <c r="BL842" s="73"/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105">
        <v>6</v>
      </c>
      <c r="CC842" s="73"/>
      <c r="CD842" s="75">
        <f t="shared" si="55"/>
        <v>0</v>
      </c>
    </row>
    <row r="843" spans="1:82" ht="15" customHeight="1">
      <c r="A843" s="48" t="s">
        <v>23</v>
      </c>
      <c r="B843" s="103">
        <v>40704</v>
      </c>
      <c r="C843" s="104" t="s">
        <v>52</v>
      </c>
      <c r="D843" s="135"/>
      <c r="E843" s="105">
        <v>-500</v>
      </c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4"/>
      <c r="BD843" s="74"/>
      <c r="BE843" s="74"/>
      <c r="BF843" s="74"/>
      <c r="BG843" s="73"/>
      <c r="BH843" s="73"/>
      <c r="BI843" s="73"/>
      <c r="BJ843" s="73"/>
      <c r="BK843" s="73"/>
      <c r="BL843" s="73"/>
      <c r="BM843" s="73"/>
      <c r="BN843" s="73"/>
      <c r="BO843" s="73"/>
      <c r="BP843" s="73"/>
      <c r="BQ843" s="73"/>
      <c r="BR843" s="73"/>
      <c r="BS843" s="73"/>
      <c r="BT843" s="73"/>
      <c r="BU843" s="73"/>
      <c r="BV843" s="73"/>
      <c r="BW843" s="73"/>
      <c r="BX843" s="73"/>
      <c r="BY843" s="73"/>
      <c r="BZ843" s="73"/>
      <c r="CA843" s="73"/>
      <c r="CB843" s="105">
        <v>-500</v>
      </c>
      <c r="CC843" s="73"/>
      <c r="CD843" s="75">
        <f t="shared" si="55"/>
        <v>-500</v>
      </c>
    </row>
    <row r="844" spans="1:82" ht="15" customHeight="1">
      <c r="A844" s="48" t="s">
        <v>23</v>
      </c>
      <c r="B844" s="103">
        <v>40704</v>
      </c>
      <c r="C844" s="104" t="s">
        <v>806</v>
      </c>
      <c r="D844" s="135"/>
      <c r="E844" s="105">
        <v>4.1399999999999997</v>
      </c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4"/>
      <c r="BD844" s="74"/>
      <c r="BE844" s="74"/>
      <c r="BF844" s="74"/>
      <c r="BG844" s="73"/>
      <c r="BH844" s="73"/>
      <c r="BI844" s="73"/>
      <c r="BJ844" s="73"/>
      <c r="BK844" s="73"/>
      <c r="BL844" s="73"/>
      <c r="BM844" s="73"/>
      <c r="BN844" s="73"/>
      <c r="BO844" s="73"/>
      <c r="BP844" s="73"/>
      <c r="BQ844" s="73"/>
      <c r="BR844" s="73"/>
      <c r="BS844" s="73"/>
      <c r="BT844" s="73"/>
      <c r="BU844" s="73"/>
      <c r="BV844" s="73"/>
      <c r="BW844" s="73"/>
      <c r="BX844" s="73"/>
      <c r="BY844" s="73"/>
      <c r="BZ844" s="73"/>
      <c r="CA844" s="73"/>
      <c r="CB844" s="105">
        <v>4.1399999999999997</v>
      </c>
      <c r="CC844" s="73"/>
      <c r="CD844" s="75">
        <f t="shared" si="55"/>
        <v>4.1399999999999997</v>
      </c>
    </row>
    <row r="845" spans="1:82" ht="15" customHeight="1">
      <c r="A845" s="48" t="s">
        <v>23</v>
      </c>
      <c r="B845" s="103">
        <v>40704</v>
      </c>
      <c r="C845" s="104" t="s">
        <v>460</v>
      </c>
      <c r="D845" s="135"/>
      <c r="E845" s="105">
        <v>10</v>
      </c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4"/>
      <c r="BD845" s="74"/>
      <c r="BE845" s="74"/>
      <c r="BF845" s="74"/>
      <c r="BG845" s="73"/>
      <c r="BH845" s="73"/>
      <c r="BI845" s="73"/>
      <c r="BJ845" s="73"/>
      <c r="BK845" s="73"/>
      <c r="BL845" s="73"/>
      <c r="BM845" s="73"/>
      <c r="BN845" s="73"/>
      <c r="BO845" s="73"/>
      <c r="BP845" s="73"/>
      <c r="BQ845" s="73"/>
      <c r="BR845" s="73"/>
      <c r="BS845" s="73"/>
      <c r="BT845" s="73"/>
      <c r="BU845" s="73"/>
      <c r="BV845" s="73"/>
      <c r="BW845" s="73"/>
      <c r="BX845" s="73"/>
      <c r="BY845" s="73"/>
      <c r="BZ845" s="73"/>
      <c r="CA845" s="73"/>
      <c r="CB845" s="105">
        <v>10</v>
      </c>
      <c r="CC845" s="73"/>
      <c r="CD845" s="75">
        <f t="shared" si="55"/>
        <v>10</v>
      </c>
    </row>
    <row r="846" spans="1:82" ht="15" customHeight="1">
      <c r="A846" s="48" t="s">
        <v>23</v>
      </c>
      <c r="B846" s="103">
        <v>40706</v>
      </c>
      <c r="C846" s="104" t="s">
        <v>465</v>
      </c>
      <c r="D846" s="106" t="s">
        <v>807</v>
      </c>
      <c r="E846" s="105">
        <v>-29.14</v>
      </c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105">
        <v>-29.14</v>
      </c>
      <c r="BB846" s="73"/>
      <c r="BC846" s="74"/>
      <c r="BD846" s="74"/>
      <c r="BE846" s="74"/>
      <c r="BF846" s="74"/>
      <c r="BG846" s="73"/>
      <c r="BH846" s="73"/>
      <c r="BI846" s="73"/>
      <c r="BJ846" s="73"/>
      <c r="BK846" s="73"/>
      <c r="BL846" s="73"/>
      <c r="BM846" s="73"/>
      <c r="BN846" s="73"/>
      <c r="BO846" s="73"/>
      <c r="BP846" s="73"/>
      <c r="BQ846" s="73"/>
      <c r="BR846" s="73"/>
      <c r="BS846" s="73"/>
      <c r="BT846" s="73"/>
      <c r="BU846" s="73"/>
      <c r="BV846" s="73"/>
      <c r="BW846" s="73"/>
      <c r="BX846" s="73"/>
      <c r="BY846" s="73"/>
      <c r="BZ846" s="73"/>
      <c r="CA846" s="73"/>
      <c r="CB846" s="105">
        <v>-29.14</v>
      </c>
      <c r="CC846" s="73"/>
      <c r="CD846" s="75">
        <f t="shared" si="55"/>
        <v>0</v>
      </c>
    </row>
    <row r="847" spans="1:82" ht="15" customHeight="1">
      <c r="A847" s="48" t="s">
        <v>23</v>
      </c>
      <c r="B847" s="103">
        <v>40706</v>
      </c>
      <c r="C847" s="104" t="s">
        <v>52</v>
      </c>
      <c r="D847" s="135"/>
      <c r="E847" s="105">
        <v>-50.47</v>
      </c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4"/>
      <c r="BD847" s="74"/>
      <c r="BE847" s="74"/>
      <c r="BF847" s="74"/>
      <c r="BG847" s="73"/>
      <c r="BH847" s="73"/>
      <c r="BI847" s="73"/>
      <c r="BJ847" s="73"/>
      <c r="BK847" s="73"/>
      <c r="BL847" s="73"/>
      <c r="BM847" s="73"/>
      <c r="BN847" s="73"/>
      <c r="BO847" s="73"/>
      <c r="BP847" s="73"/>
      <c r="BQ847" s="73"/>
      <c r="BR847" s="73"/>
      <c r="BS847" s="73"/>
      <c r="BT847" s="73"/>
      <c r="BU847" s="73"/>
      <c r="BV847" s="73"/>
      <c r="BW847" s="73"/>
      <c r="BX847" s="73"/>
      <c r="BY847" s="73"/>
      <c r="BZ847" s="73"/>
      <c r="CA847" s="73"/>
      <c r="CB847" s="105">
        <v>-50.47</v>
      </c>
      <c r="CC847" s="73"/>
      <c r="CD847" s="75">
        <f t="shared" si="55"/>
        <v>-50.47</v>
      </c>
    </row>
    <row r="848" spans="1:82" ht="15" customHeight="1">
      <c r="A848" s="43" t="s">
        <v>24</v>
      </c>
      <c r="B848" s="103">
        <v>40707</v>
      </c>
      <c r="C848" s="104" t="s">
        <v>12</v>
      </c>
      <c r="D848" s="106" t="s">
        <v>808</v>
      </c>
      <c r="E848" s="105">
        <v>-57.19</v>
      </c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4"/>
      <c r="BD848" s="74"/>
      <c r="BE848" s="74"/>
      <c r="BF848" s="74"/>
      <c r="BG848" s="73"/>
      <c r="BH848" s="73"/>
      <c r="BI848" s="73"/>
      <c r="BJ848" s="73"/>
      <c r="BK848" s="73"/>
      <c r="BL848" s="73"/>
      <c r="BM848" s="73"/>
      <c r="BN848" s="73"/>
      <c r="BO848" s="73"/>
      <c r="BP848" s="73"/>
      <c r="BQ848" s="73"/>
      <c r="BR848" s="73"/>
      <c r="BS848" s="105">
        <v>-57.19</v>
      </c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5">
        <f t="shared" si="55"/>
        <v>0</v>
      </c>
    </row>
    <row r="849" spans="1:82" ht="15" customHeight="1">
      <c r="A849" s="43" t="s">
        <v>24</v>
      </c>
      <c r="B849" s="103">
        <v>40709</v>
      </c>
      <c r="C849" s="104" t="s">
        <v>809</v>
      </c>
      <c r="D849" s="135" t="s">
        <v>798</v>
      </c>
      <c r="E849" s="105">
        <v>22.34</v>
      </c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4"/>
      <c r="BD849" s="74"/>
      <c r="BE849" s="74"/>
      <c r="BF849" s="74"/>
      <c r="BG849" s="73"/>
      <c r="BH849" s="73"/>
      <c r="BI849" s="73"/>
      <c r="BJ849" s="73"/>
      <c r="BK849" s="73"/>
      <c r="BL849" s="73"/>
      <c r="BM849" s="73"/>
      <c r="BN849" s="73"/>
      <c r="BO849" s="73"/>
      <c r="BP849" s="73"/>
      <c r="BQ849" s="73"/>
      <c r="BR849" s="73"/>
      <c r="BS849" s="73"/>
      <c r="BT849" s="73"/>
      <c r="BU849" s="73"/>
      <c r="BV849" s="73"/>
      <c r="BW849" s="73"/>
      <c r="BX849" s="73"/>
      <c r="BY849" s="73"/>
      <c r="BZ849" s="73"/>
      <c r="CA849" s="73"/>
      <c r="CB849" s="73"/>
      <c r="CC849" s="73"/>
      <c r="CD849" s="75">
        <f t="shared" si="55"/>
        <v>22.34</v>
      </c>
    </row>
    <row r="850" spans="1:82" ht="15" customHeight="1">
      <c r="A850" s="43" t="s">
        <v>24</v>
      </c>
      <c r="B850" s="103">
        <v>40709</v>
      </c>
      <c r="C850" s="104" t="s">
        <v>566</v>
      </c>
      <c r="D850" s="135"/>
      <c r="E850" s="105">
        <v>550.47</v>
      </c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73"/>
      <c r="BB850" s="73"/>
      <c r="BC850" s="74"/>
      <c r="BD850" s="74"/>
      <c r="BE850" s="74"/>
      <c r="BF850" s="74"/>
      <c r="BG850" s="73"/>
      <c r="BH850" s="73"/>
      <c r="BI850" s="73"/>
      <c r="BJ850" s="73"/>
      <c r="BK850" s="73"/>
      <c r="BL850" s="73"/>
      <c r="BM850" s="73"/>
      <c r="BN850" s="73"/>
      <c r="BO850" s="73"/>
      <c r="BP850" s="73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99">
        <v>550.47</v>
      </c>
      <c r="CB850" s="73"/>
      <c r="CC850" s="73"/>
      <c r="CD850" s="75">
        <f t="shared" si="55"/>
        <v>550.47</v>
      </c>
    </row>
    <row r="851" spans="1:82" ht="15" customHeight="1">
      <c r="A851" s="43" t="s">
        <v>24</v>
      </c>
      <c r="B851" s="103">
        <v>40709</v>
      </c>
      <c r="C851" s="104" t="s">
        <v>294</v>
      </c>
      <c r="D851" s="135"/>
      <c r="E851" s="105">
        <v>57.55</v>
      </c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99">
        <v>57.55</v>
      </c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73"/>
      <c r="BB851" s="73"/>
      <c r="BC851" s="74"/>
      <c r="BD851" s="74"/>
      <c r="BE851" s="74"/>
      <c r="BF851" s="74"/>
      <c r="BG851" s="73"/>
      <c r="BH851" s="73"/>
      <c r="BI851" s="73"/>
      <c r="BJ851" s="73"/>
      <c r="BK851" s="73"/>
      <c r="BL851" s="73"/>
      <c r="BM851" s="73"/>
      <c r="BN851" s="73"/>
      <c r="BO851" s="73"/>
      <c r="BP851" s="73"/>
      <c r="BQ851" s="73"/>
      <c r="BR851" s="73"/>
      <c r="BS851" s="73"/>
      <c r="BT851" s="73"/>
      <c r="BU851" s="73"/>
      <c r="BV851" s="73"/>
      <c r="BW851" s="73"/>
      <c r="BX851" s="73"/>
      <c r="BY851" s="73"/>
      <c r="BZ851" s="73"/>
      <c r="CA851" s="99">
        <v>57.55</v>
      </c>
      <c r="CB851" s="73"/>
      <c r="CC851" s="73"/>
      <c r="CD851" s="75">
        <f t="shared" si="55"/>
        <v>0</v>
      </c>
    </row>
    <row r="852" spans="1:82" ht="15" customHeight="1">
      <c r="A852" s="43" t="s">
        <v>24</v>
      </c>
      <c r="B852" s="103">
        <v>40709</v>
      </c>
      <c r="C852" s="104" t="s">
        <v>855</v>
      </c>
      <c r="D852" s="135"/>
      <c r="E852" s="105">
        <v>55.5</v>
      </c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99">
        <v>55.5</v>
      </c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4"/>
      <c r="BD852" s="74"/>
      <c r="BE852" s="74"/>
      <c r="BF852" s="74"/>
      <c r="BG852" s="73"/>
      <c r="BH852" s="73"/>
      <c r="BI852" s="73"/>
      <c r="BJ852" s="73"/>
      <c r="BK852" s="73"/>
      <c r="BL852" s="73"/>
      <c r="BM852" s="73"/>
      <c r="BN852" s="73"/>
      <c r="BO852" s="73"/>
      <c r="BP852" s="73"/>
      <c r="BQ852" s="73"/>
      <c r="BR852" s="73"/>
      <c r="BS852" s="73"/>
      <c r="BT852" s="73"/>
      <c r="BU852" s="73"/>
      <c r="BV852" s="73"/>
      <c r="BW852" s="73"/>
      <c r="BX852" s="73"/>
      <c r="BY852" s="73"/>
      <c r="BZ852" s="73"/>
      <c r="CA852" s="99">
        <v>55.5</v>
      </c>
      <c r="CB852" s="73"/>
      <c r="CC852" s="73"/>
      <c r="CD852" s="75">
        <f t="shared" si="55"/>
        <v>0</v>
      </c>
    </row>
    <row r="853" spans="1:82" ht="15" customHeight="1">
      <c r="A853" s="43" t="s">
        <v>24</v>
      </c>
      <c r="B853" s="103">
        <v>40709</v>
      </c>
      <c r="C853" s="104" t="s">
        <v>296</v>
      </c>
      <c r="D853" s="135"/>
      <c r="E853" s="105">
        <v>200</v>
      </c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4"/>
      <c r="BD853" s="74"/>
      <c r="BE853" s="74"/>
      <c r="BF853" s="74"/>
      <c r="BG853" s="73"/>
      <c r="BH853" s="73"/>
      <c r="BI853" s="73"/>
      <c r="BJ853" s="73"/>
      <c r="BK853" s="73"/>
      <c r="BL853" s="73"/>
      <c r="BM853" s="73"/>
      <c r="BN853" s="73"/>
      <c r="BO853" s="73"/>
      <c r="BP853" s="73"/>
      <c r="BQ853" s="73"/>
      <c r="BR853" s="73"/>
      <c r="BS853" s="73"/>
      <c r="BT853" s="73"/>
      <c r="BU853" s="73"/>
      <c r="BV853" s="73"/>
      <c r="BW853" s="73"/>
      <c r="BX853" s="73"/>
      <c r="BY853" s="73"/>
      <c r="BZ853" s="73"/>
      <c r="CA853" s="99">
        <v>200</v>
      </c>
      <c r="CB853" s="73"/>
      <c r="CC853" s="73"/>
      <c r="CD853" s="75">
        <f t="shared" si="55"/>
        <v>200</v>
      </c>
    </row>
    <row r="854" spans="1:82" ht="15" customHeight="1">
      <c r="A854" s="43" t="s">
        <v>24</v>
      </c>
      <c r="B854" s="103">
        <v>40709</v>
      </c>
      <c r="C854" s="104" t="s">
        <v>213</v>
      </c>
      <c r="D854" s="135"/>
      <c r="E854" s="105">
        <v>-310</v>
      </c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4"/>
      <c r="BD854" s="74"/>
      <c r="BE854" s="74"/>
      <c r="BF854" s="74"/>
      <c r="BG854" s="73"/>
      <c r="BH854" s="73"/>
      <c r="BI854" s="73"/>
      <c r="BJ854" s="73"/>
      <c r="BK854" s="73"/>
      <c r="BL854" s="73"/>
      <c r="BM854" s="73"/>
      <c r="BN854" s="73"/>
      <c r="BO854" s="73"/>
      <c r="BP854" s="73"/>
      <c r="BQ854" s="73"/>
      <c r="BR854" s="73"/>
      <c r="BS854" s="73"/>
      <c r="BT854" s="73"/>
      <c r="BU854" s="73"/>
      <c r="BV854" s="73"/>
      <c r="BW854" s="73"/>
      <c r="BX854" s="73"/>
      <c r="BY854" s="73"/>
      <c r="BZ854" s="73"/>
      <c r="CA854" s="105">
        <v>-310</v>
      </c>
      <c r="CB854" s="73"/>
      <c r="CC854" s="73"/>
      <c r="CD854" s="75">
        <f t="shared" si="55"/>
        <v>-310</v>
      </c>
    </row>
    <row r="855" spans="1:82" ht="15" customHeight="1">
      <c r="A855" s="43" t="s">
        <v>24</v>
      </c>
      <c r="B855" s="103">
        <v>40709</v>
      </c>
      <c r="C855" s="104" t="s">
        <v>810</v>
      </c>
      <c r="D855" s="106" t="s">
        <v>811</v>
      </c>
      <c r="E855" s="105">
        <v>-50.7</v>
      </c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105">
        <v>-50.7</v>
      </c>
      <c r="BB855" s="73"/>
      <c r="BC855" s="74"/>
      <c r="BD855" s="74"/>
      <c r="BE855" s="74"/>
      <c r="BF855" s="74"/>
      <c r="BG855" s="73"/>
      <c r="BH855" s="73"/>
      <c r="BI855" s="73"/>
      <c r="BJ855" s="73"/>
      <c r="BK855" s="73"/>
      <c r="BL855" s="73"/>
      <c r="BM855" s="73"/>
      <c r="BN855" s="73"/>
      <c r="BO855" s="73"/>
      <c r="BP855" s="73"/>
      <c r="BQ855" s="73"/>
      <c r="BR855" s="73"/>
      <c r="BS855" s="73"/>
      <c r="BT855" s="73"/>
      <c r="BU855" s="73"/>
      <c r="BV855" s="73"/>
      <c r="BW855" s="73"/>
      <c r="BX855" s="73"/>
      <c r="BY855" s="73"/>
      <c r="BZ855" s="73"/>
      <c r="CA855" s="105">
        <v>-50.7</v>
      </c>
      <c r="CB855" s="73"/>
      <c r="CC855" s="73"/>
      <c r="CD855" s="75">
        <f t="shared" si="55"/>
        <v>0</v>
      </c>
    </row>
    <row r="856" spans="1:82" ht="15" customHeight="1">
      <c r="A856" s="48" t="s">
        <v>23</v>
      </c>
      <c r="B856" s="103">
        <v>40709</v>
      </c>
      <c r="C856" s="104" t="s">
        <v>612</v>
      </c>
      <c r="D856" s="135"/>
      <c r="E856" s="105">
        <v>310</v>
      </c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73"/>
      <c r="BB856" s="73"/>
      <c r="BC856" s="74"/>
      <c r="BD856" s="74"/>
      <c r="BE856" s="74"/>
      <c r="BF856" s="74"/>
      <c r="BG856" s="73"/>
      <c r="BH856" s="73"/>
      <c r="BI856" s="73"/>
      <c r="BJ856" s="73"/>
      <c r="BK856" s="73"/>
      <c r="BL856" s="73"/>
      <c r="BM856" s="73"/>
      <c r="BN856" s="73"/>
      <c r="BO856" s="73"/>
      <c r="BP856" s="73"/>
      <c r="BQ856" s="73"/>
      <c r="BR856" s="73"/>
      <c r="BS856" s="73"/>
      <c r="BT856" s="73"/>
      <c r="BU856" s="73"/>
      <c r="BV856" s="73"/>
      <c r="BW856" s="73"/>
      <c r="BX856" s="73"/>
      <c r="BY856" s="73"/>
      <c r="BZ856" s="73"/>
      <c r="CA856" s="73"/>
      <c r="CB856" s="105">
        <v>310</v>
      </c>
      <c r="CC856" s="73"/>
      <c r="CD856" s="75">
        <f t="shared" si="55"/>
        <v>310</v>
      </c>
    </row>
    <row r="857" spans="1:82" ht="15" customHeight="1">
      <c r="A857" s="48" t="s">
        <v>23</v>
      </c>
      <c r="B857" s="103">
        <v>40709</v>
      </c>
      <c r="C857" s="104" t="s">
        <v>144</v>
      </c>
      <c r="D857" s="154" t="s">
        <v>91</v>
      </c>
      <c r="E857" s="105">
        <v>-74</v>
      </c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105">
        <v>-74</v>
      </c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4"/>
      <c r="BD857" s="74"/>
      <c r="BE857" s="74"/>
      <c r="BF857" s="74"/>
      <c r="BG857" s="73"/>
      <c r="BH857" s="73"/>
      <c r="BI857" s="73"/>
      <c r="BJ857" s="73"/>
      <c r="BK857" s="73"/>
      <c r="BL857" s="73"/>
      <c r="BM857" s="73"/>
      <c r="BN857" s="73"/>
      <c r="BO857" s="73"/>
      <c r="BP857" s="73"/>
      <c r="BQ857" s="73"/>
      <c r="BR857" s="73"/>
      <c r="BS857" s="73"/>
      <c r="BT857" s="73"/>
      <c r="BU857" s="73"/>
      <c r="BV857" s="73"/>
      <c r="BW857" s="73"/>
      <c r="BX857" s="73"/>
      <c r="BY857" s="73"/>
      <c r="BZ857" s="73"/>
      <c r="CA857" s="73"/>
      <c r="CB857" s="105">
        <v>-74</v>
      </c>
      <c r="CC857" s="73"/>
      <c r="CD857" s="75">
        <f t="shared" si="55"/>
        <v>0</v>
      </c>
    </row>
    <row r="858" spans="1:82" ht="15" customHeight="1">
      <c r="A858" s="48" t="s">
        <v>23</v>
      </c>
      <c r="B858" s="103">
        <v>40709</v>
      </c>
      <c r="C858" s="104" t="s">
        <v>451</v>
      </c>
      <c r="D858" s="154" t="s">
        <v>91</v>
      </c>
      <c r="E858" s="105">
        <v>-60</v>
      </c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105">
        <v>-60</v>
      </c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4"/>
      <c r="BD858" s="74"/>
      <c r="BE858" s="74"/>
      <c r="BF858" s="74"/>
      <c r="BG858" s="73"/>
      <c r="BH858" s="73"/>
      <c r="BI858" s="73"/>
      <c r="BJ858" s="73"/>
      <c r="BK858" s="73"/>
      <c r="BL858" s="73"/>
      <c r="BM858" s="73"/>
      <c r="BN858" s="73"/>
      <c r="BO858" s="73"/>
      <c r="BP858" s="73"/>
      <c r="BQ858" s="73"/>
      <c r="BR858" s="73"/>
      <c r="BS858" s="73"/>
      <c r="BT858" s="73"/>
      <c r="BU858" s="73"/>
      <c r="BV858" s="73"/>
      <c r="BW858" s="73"/>
      <c r="BX858" s="73"/>
      <c r="BY858" s="73"/>
      <c r="BZ858" s="73"/>
      <c r="CA858" s="73"/>
      <c r="CB858" s="105">
        <v>-60</v>
      </c>
      <c r="CC858" s="73"/>
      <c r="CD858" s="75">
        <f t="shared" si="55"/>
        <v>0</v>
      </c>
    </row>
    <row r="859" spans="1:82" ht="15" customHeight="1">
      <c r="A859" s="48" t="s">
        <v>23</v>
      </c>
      <c r="B859" s="103">
        <v>40709</v>
      </c>
      <c r="C859" s="104" t="s">
        <v>43</v>
      </c>
      <c r="D859" s="154" t="s">
        <v>91</v>
      </c>
      <c r="E859" s="105">
        <v>-176</v>
      </c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105">
        <v>-116</v>
      </c>
      <c r="AH859" s="73"/>
      <c r="AI859" s="105">
        <v>-60</v>
      </c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73"/>
      <c r="BB859" s="73"/>
      <c r="BC859" s="74"/>
      <c r="BD859" s="74"/>
      <c r="BE859" s="74"/>
      <c r="BF859" s="74"/>
      <c r="BG859" s="73"/>
      <c r="BH859" s="73"/>
      <c r="BI859" s="73"/>
      <c r="BJ859" s="73"/>
      <c r="BK859" s="73"/>
      <c r="BL859" s="73"/>
      <c r="BM859" s="73"/>
      <c r="BN859" s="73"/>
      <c r="BO859" s="73"/>
      <c r="BP859" s="73"/>
      <c r="BQ859" s="73"/>
      <c r="BR859" s="73"/>
      <c r="BS859" s="73"/>
      <c r="BT859" s="73"/>
      <c r="BU859" s="73"/>
      <c r="BV859" s="73"/>
      <c r="BW859" s="73"/>
      <c r="BX859" s="73"/>
      <c r="BY859" s="73"/>
      <c r="BZ859" s="73"/>
      <c r="CA859" s="73"/>
      <c r="CB859" s="105">
        <v>-176</v>
      </c>
      <c r="CC859" s="73"/>
      <c r="CD859" s="75">
        <f t="shared" si="55"/>
        <v>0</v>
      </c>
    </row>
    <row r="860" spans="1:82" ht="15" customHeight="1">
      <c r="A860" s="43" t="s">
        <v>24</v>
      </c>
      <c r="B860" s="103">
        <v>40710</v>
      </c>
      <c r="C860" s="104" t="s">
        <v>812</v>
      </c>
      <c r="D860" s="106" t="s">
        <v>813</v>
      </c>
      <c r="E860" s="105">
        <v>-669.29</v>
      </c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105">
        <v>-669.29</v>
      </c>
      <c r="BB860" s="73"/>
      <c r="BC860" s="74"/>
      <c r="BD860" s="74"/>
      <c r="BE860" s="74"/>
      <c r="BF860" s="74"/>
      <c r="BG860" s="73"/>
      <c r="BH860" s="73"/>
      <c r="BI860" s="73"/>
      <c r="BJ860" s="73"/>
      <c r="BK860" s="73"/>
      <c r="BL860" s="73"/>
      <c r="BM860" s="73"/>
      <c r="BN860" s="73"/>
      <c r="BO860" s="73"/>
      <c r="BP860" s="73"/>
      <c r="BQ860" s="73"/>
      <c r="BR860" s="73"/>
      <c r="BS860" s="73"/>
      <c r="BT860" s="73"/>
      <c r="BU860" s="73"/>
      <c r="BV860" s="73"/>
      <c r="BW860" s="73"/>
      <c r="BX860" s="73"/>
      <c r="BY860" s="73"/>
      <c r="BZ860" s="73"/>
      <c r="CA860" s="73"/>
      <c r="CB860" s="73"/>
      <c r="CC860" s="73"/>
      <c r="CD860" s="75">
        <f t="shared" si="55"/>
        <v>0</v>
      </c>
    </row>
    <row r="861" spans="1:82" ht="15" customHeight="1">
      <c r="A861" s="43" t="s">
        <v>24</v>
      </c>
      <c r="B861" s="103">
        <v>40710</v>
      </c>
      <c r="C861" s="104" t="s">
        <v>180</v>
      </c>
      <c r="D861" s="135" t="s">
        <v>526</v>
      </c>
      <c r="E861" s="105">
        <v>-1</v>
      </c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AZ861" s="73"/>
      <c r="BA861" s="73"/>
      <c r="BB861" s="73"/>
      <c r="BC861" s="74"/>
      <c r="BD861" s="74"/>
      <c r="BE861" s="74"/>
      <c r="BF861" s="74"/>
      <c r="BG861" s="73"/>
      <c r="BH861" s="73"/>
      <c r="BI861" s="73"/>
      <c r="BJ861" s="73"/>
      <c r="BK861" s="73"/>
      <c r="BL861" s="73"/>
      <c r="BM861" s="105">
        <v>-1</v>
      </c>
      <c r="BN861" s="73"/>
      <c r="BO861" s="73"/>
      <c r="BP861" s="73"/>
      <c r="BQ861" s="73"/>
      <c r="BR861" s="73"/>
      <c r="BS861" s="73"/>
      <c r="BT861" s="73"/>
      <c r="BU861" s="73"/>
      <c r="BV861" s="73"/>
      <c r="BW861" s="73"/>
      <c r="BX861" s="73"/>
      <c r="BY861" s="73"/>
      <c r="BZ861" s="73"/>
      <c r="CA861" s="73"/>
      <c r="CB861" s="73"/>
      <c r="CC861" s="73"/>
      <c r="CD861" s="75">
        <f t="shared" si="55"/>
        <v>0</v>
      </c>
    </row>
    <row r="862" spans="1:82" ht="15" customHeight="1">
      <c r="A862" s="48" t="s">
        <v>23</v>
      </c>
      <c r="B862" s="103">
        <v>40710</v>
      </c>
      <c r="C862" s="104" t="s">
        <v>857</v>
      </c>
      <c r="D862" s="135"/>
      <c r="E862" s="105">
        <v>20.75</v>
      </c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73"/>
      <c r="BB862" s="73"/>
      <c r="BC862" s="74"/>
      <c r="BD862" s="74"/>
      <c r="BE862" s="74"/>
      <c r="BF862" s="74"/>
      <c r="BG862" s="73"/>
      <c r="BH862" s="73"/>
      <c r="BI862" s="73"/>
      <c r="BJ862" s="73"/>
      <c r="BK862" s="73"/>
      <c r="BL862" s="73"/>
      <c r="BM862" s="73"/>
      <c r="BN862" s="105">
        <v>2</v>
      </c>
      <c r="BO862" s="105">
        <v>0.34</v>
      </c>
      <c r="BP862" s="105">
        <v>0.41</v>
      </c>
      <c r="BQ862" s="73"/>
      <c r="BR862" s="73"/>
      <c r="BS862" s="73"/>
      <c r="BT862" s="73"/>
      <c r="BU862" s="73"/>
      <c r="BV862" s="73"/>
      <c r="BW862" s="73"/>
      <c r="BX862" s="105">
        <v>18</v>
      </c>
      <c r="BY862" s="73"/>
      <c r="BZ862" s="73"/>
      <c r="CA862" s="73"/>
      <c r="CB862" s="105">
        <v>20.75</v>
      </c>
      <c r="CC862" s="73"/>
      <c r="CD862" s="75">
        <f t="shared" si="55"/>
        <v>0</v>
      </c>
    </row>
    <row r="863" spans="1:82" ht="15" customHeight="1">
      <c r="A863" s="48" t="s">
        <v>23</v>
      </c>
      <c r="B863" s="103">
        <v>40710</v>
      </c>
      <c r="C863" s="104" t="s">
        <v>460</v>
      </c>
      <c r="D863" s="135"/>
      <c r="E863" s="105">
        <v>10</v>
      </c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AZ863" s="73"/>
      <c r="BA863" s="73"/>
      <c r="BB863" s="73"/>
      <c r="BC863" s="74"/>
      <c r="BD863" s="74"/>
      <c r="BE863" s="74"/>
      <c r="BF863" s="74"/>
      <c r="BG863" s="73"/>
      <c r="BH863" s="73"/>
      <c r="BI863" s="73"/>
      <c r="BJ863" s="73"/>
      <c r="BK863" s="73"/>
      <c r="BL863" s="73"/>
      <c r="BM863" s="73"/>
      <c r="BN863" s="73"/>
      <c r="BO863" s="73"/>
      <c r="BP863" s="73"/>
      <c r="BQ863" s="73"/>
      <c r="BR863" s="73"/>
      <c r="BS863" s="73"/>
      <c r="BT863" s="73"/>
      <c r="BU863" s="73"/>
      <c r="BV863" s="73"/>
      <c r="BW863" s="73"/>
      <c r="BX863" s="73"/>
      <c r="BY863" s="73"/>
      <c r="BZ863" s="73"/>
      <c r="CA863" s="73"/>
      <c r="CB863" s="105">
        <v>10</v>
      </c>
      <c r="CC863" s="73"/>
      <c r="CD863" s="75">
        <f t="shared" si="55"/>
        <v>10</v>
      </c>
    </row>
    <row r="864" spans="1:82" ht="15" customHeight="1">
      <c r="A864" s="48" t="s">
        <v>23</v>
      </c>
      <c r="B864" s="103">
        <v>40711</v>
      </c>
      <c r="C864" s="104" t="s">
        <v>460</v>
      </c>
      <c r="D864" s="135"/>
      <c r="E864" s="105">
        <v>10</v>
      </c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AZ864" s="73"/>
      <c r="BA864" s="73"/>
      <c r="BB864" s="73"/>
      <c r="BC864" s="74"/>
      <c r="BD864" s="74"/>
      <c r="BE864" s="74"/>
      <c r="BF864" s="74"/>
      <c r="BG864" s="73"/>
      <c r="BH864" s="73"/>
      <c r="BI864" s="73"/>
      <c r="BJ864" s="73"/>
      <c r="BK864" s="73"/>
      <c r="BL864" s="73"/>
      <c r="BM864" s="73"/>
      <c r="BN864" s="73"/>
      <c r="BO864" s="73"/>
      <c r="BP864" s="73"/>
      <c r="BQ864" s="73"/>
      <c r="BR864" s="73"/>
      <c r="BS864" s="73"/>
      <c r="BT864" s="73"/>
      <c r="BU864" s="73"/>
      <c r="BV864" s="73"/>
      <c r="BW864" s="73"/>
      <c r="BX864" s="73"/>
      <c r="BY864" s="73"/>
      <c r="BZ864" s="73"/>
      <c r="CA864" s="73"/>
      <c r="CB864" s="105">
        <v>10</v>
      </c>
      <c r="CC864" s="73"/>
      <c r="CD864" s="75">
        <f t="shared" si="55"/>
        <v>10</v>
      </c>
    </row>
    <row r="865" spans="1:82" ht="15" customHeight="1">
      <c r="A865" s="48" t="s">
        <v>23</v>
      </c>
      <c r="B865" s="103">
        <v>40711</v>
      </c>
      <c r="C865" s="104" t="s">
        <v>460</v>
      </c>
      <c r="D865" s="135"/>
      <c r="E865" s="105">
        <v>8</v>
      </c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73"/>
      <c r="BB865" s="73"/>
      <c r="BC865" s="74"/>
      <c r="BD865" s="74"/>
      <c r="BE865" s="74"/>
      <c r="BF865" s="74"/>
      <c r="BG865" s="73"/>
      <c r="BH865" s="73"/>
      <c r="BI865" s="73"/>
      <c r="BJ865" s="73"/>
      <c r="BK865" s="73"/>
      <c r="BL865" s="73"/>
      <c r="BM865" s="73"/>
      <c r="BN865" s="73"/>
      <c r="BO865" s="73"/>
      <c r="BP865" s="73"/>
      <c r="BQ865" s="73"/>
      <c r="BR865" s="73"/>
      <c r="BS865" s="73"/>
      <c r="BT865" s="73"/>
      <c r="BU865" s="73"/>
      <c r="BV865" s="73"/>
      <c r="BW865" s="73"/>
      <c r="BX865" s="73"/>
      <c r="BY865" s="73"/>
      <c r="BZ865" s="73"/>
      <c r="CA865" s="73"/>
      <c r="CB865" s="105">
        <v>8</v>
      </c>
      <c r="CC865" s="73"/>
      <c r="CD865" s="75">
        <f t="shared" si="55"/>
        <v>8</v>
      </c>
    </row>
    <row r="866" spans="1:82" ht="15" customHeight="1">
      <c r="A866" s="128" t="s">
        <v>314</v>
      </c>
      <c r="B866" s="103">
        <v>40711</v>
      </c>
      <c r="C866" s="104" t="s">
        <v>515</v>
      </c>
      <c r="D866" s="135"/>
      <c r="E866" s="99">
        <v>12.5</v>
      </c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99">
        <v>12.5</v>
      </c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73"/>
      <c r="BB866" s="73"/>
      <c r="BC866" s="74"/>
      <c r="BD866" s="74"/>
      <c r="BE866" s="74"/>
      <c r="BF866" s="74"/>
      <c r="BG866" s="73"/>
      <c r="BH866" s="73"/>
      <c r="BI866" s="73"/>
      <c r="BJ866" s="73"/>
      <c r="BK866" s="73"/>
      <c r="BL866" s="73"/>
      <c r="BM866" s="73"/>
      <c r="BN866" s="73"/>
      <c r="BO866" s="73"/>
      <c r="BP866" s="73"/>
      <c r="BQ866" s="73"/>
      <c r="BR866" s="73"/>
      <c r="BS866" s="73"/>
      <c r="BT866" s="73"/>
      <c r="BU866" s="73"/>
      <c r="BV866" s="73"/>
      <c r="BW866" s="73"/>
      <c r="BX866" s="73"/>
      <c r="BY866" s="73"/>
      <c r="BZ866" s="73"/>
      <c r="CA866" s="73"/>
      <c r="CB866" s="73"/>
      <c r="CC866" s="99">
        <v>12.5</v>
      </c>
      <c r="CD866" s="75">
        <f t="shared" ref="CD866:CD900" si="56">E866-SUM(F866:BX866)</f>
        <v>0</v>
      </c>
    </row>
    <row r="867" spans="1:82" ht="15" customHeight="1">
      <c r="A867" s="48" t="s">
        <v>23</v>
      </c>
      <c r="B867" s="103">
        <v>40714</v>
      </c>
      <c r="C867" s="104" t="s">
        <v>460</v>
      </c>
      <c r="D867" s="135"/>
      <c r="E867" s="105">
        <v>10</v>
      </c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73"/>
      <c r="BB867" s="73"/>
      <c r="BC867" s="74"/>
      <c r="BD867" s="74"/>
      <c r="BE867" s="74"/>
      <c r="BF867" s="74"/>
      <c r="BG867" s="73"/>
      <c r="BH867" s="73"/>
      <c r="BI867" s="73"/>
      <c r="BJ867" s="73"/>
      <c r="BK867" s="73"/>
      <c r="BL867" s="73"/>
      <c r="BM867" s="73"/>
      <c r="BN867" s="73"/>
      <c r="BO867" s="73"/>
      <c r="BP867" s="73"/>
      <c r="BQ867" s="73"/>
      <c r="BR867" s="73"/>
      <c r="BS867" s="73"/>
      <c r="BT867" s="73"/>
      <c r="BU867" s="73"/>
      <c r="BV867" s="73"/>
      <c r="BW867" s="73"/>
      <c r="BX867" s="73"/>
      <c r="BY867" s="73"/>
      <c r="BZ867" s="73"/>
      <c r="CA867" s="73"/>
      <c r="CB867" s="105">
        <v>10</v>
      </c>
      <c r="CC867" s="73"/>
      <c r="CD867" s="75">
        <f t="shared" si="56"/>
        <v>10</v>
      </c>
    </row>
    <row r="868" spans="1:82" ht="15" customHeight="1">
      <c r="A868" s="48" t="s">
        <v>23</v>
      </c>
      <c r="B868" s="103">
        <v>40714</v>
      </c>
      <c r="C868" s="104" t="s">
        <v>460</v>
      </c>
      <c r="D868" s="135"/>
      <c r="E868" s="105">
        <v>8</v>
      </c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73"/>
      <c r="BB868" s="73"/>
      <c r="BC868" s="74"/>
      <c r="BD868" s="74"/>
      <c r="BE868" s="74"/>
      <c r="BF868" s="74"/>
      <c r="BG868" s="73"/>
      <c r="BH868" s="73"/>
      <c r="BI868" s="73"/>
      <c r="BJ868" s="73"/>
      <c r="BK868" s="73"/>
      <c r="BL868" s="73"/>
      <c r="BM868" s="73"/>
      <c r="BN868" s="73"/>
      <c r="BO868" s="73"/>
      <c r="BP868" s="73"/>
      <c r="BQ868" s="73"/>
      <c r="BR868" s="73"/>
      <c r="BS868" s="73"/>
      <c r="BT868" s="73"/>
      <c r="BU868" s="73"/>
      <c r="BV868" s="73"/>
      <c r="BW868" s="73"/>
      <c r="BX868" s="73"/>
      <c r="BY868" s="73"/>
      <c r="BZ868" s="73"/>
      <c r="CA868" s="73"/>
      <c r="CB868" s="105">
        <v>8</v>
      </c>
      <c r="CC868" s="73"/>
      <c r="CD868" s="75">
        <f t="shared" si="56"/>
        <v>8</v>
      </c>
    </row>
    <row r="869" spans="1:82" ht="15" customHeight="1">
      <c r="A869" s="43" t="s">
        <v>24</v>
      </c>
      <c r="B869" s="103">
        <v>40715</v>
      </c>
      <c r="C869" s="104" t="s">
        <v>39</v>
      </c>
      <c r="D869" s="106" t="s">
        <v>814</v>
      </c>
      <c r="E869" s="105">
        <v>-708.23</v>
      </c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105">
        <v>-354.11500000000001</v>
      </c>
      <c r="AN869" s="73"/>
      <c r="AO869" s="105">
        <v>-354.11500000000001</v>
      </c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4"/>
      <c r="BD869" s="74"/>
      <c r="BE869" s="74"/>
      <c r="BF869" s="74"/>
      <c r="BG869" s="73"/>
      <c r="BH869" s="73"/>
      <c r="BI869" s="73"/>
      <c r="BJ869" s="73"/>
      <c r="BK869" s="73"/>
      <c r="BL869" s="73"/>
      <c r="BM869" s="73"/>
      <c r="BN869" s="73"/>
      <c r="BO869" s="73"/>
      <c r="BP869" s="73"/>
      <c r="BQ869" s="73"/>
      <c r="BR869" s="73"/>
      <c r="BS869" s="73"/>
      <c r="BT869" s="73"/>
      <c r="BU869" s="73"/>
      <c r="BV869" s="73"/>
      <c r="BW869" s="73"/>
      <c r="BX869" s="73"/>
      <c r="BY869" s="73"/>
      <c r="BZ869" s="73"/>
      <c r="CA869" s="73"/>
      <c r="CB869" s="73"/>
      <c r="CC869" s="73"/>
      <c r="CD869" s="75">
        <f t="shared" si="56"/>
        <v>0</v>
      </c>
    </row>
    <row r="870" spans="1:82" ht="15" customHeight="1">
      <c r="A870" s="43" t="s">
        <v>24</v>
      </c>
      <c r="B870" s="103">
        <v>40715</v>
      </c>
      <c r="C870" s="104" t="s">
        <v>38</v>
      </c>
      <c r="D870" s="106" t="s">
        <v>814</v>
      </c>
      <c r="E870" s="105">
        <v>-468.21</v>
      </c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105">
        <v>-468.21</v>
      </c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73"/>
      <c r="BB870" s="73"/>
      <c r="BC870" s="74"/>
      <c r="BD870" s="74"/>
      <c r="BE870" s="74"/>
      <c r="BF870" s="74"/>
      <c r="BG870" s="73"/>
      <c r="BH870" s="73"/>
      <c r="BI870" s="73"/>
      <c r="BJ870" s="73"/>
      <c r="BK870" s="73"/>
      <c r="BL870" s="73"/>
      <c r="BM870" s="73"/>
      <c r="BN870" s="73"/>
      <c r="BO870" s="73"/>
      <c r="BP870" s="73"/>
      <c r="BQ870" s="73"/>
      <c r="BR870" s="73"/>
      <c r="BS870" s="73"/>
      <c r="BT870" s="73"/>
      <c r="BU870" s="73"/>
      <c r="BV870" s="73"/>
      <c r="BW870" s="73"/>
      <c r="BX870" s="73"/>
      <c r="BY870" s="73"/>
      <c r="BZ870" s="73"/>
      <c r="CA870" s="73"/>
      <c r="CB870" s="73"/>
      <c r="CC870" s="73"/>
      <c r="CD870" s="75">
        <f t="shared" si="56"/>
        <v>0</v>
      </c>
    </row>
    <row r="871" spans="1:82" ht="15" customHeight="1">
      <c r="A871" s="43" t="s">
        <v>24</v>
      </c>
      <c r="B871" s="103">
        <v>40715</v>
      </c>
      <c r="C871" s="104" t="s">
        <v>210</v>
      </c>
      <c r="D871" s="106" t="s">
        <v>814</v>
      </c>
      <c r="E871" s="105">
        <v>-184</v>
      </c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105">
        <v>-184</v>
      </c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73"/>
      <c r="BB871" s="73"/>
      <c r="BC871" s="74"/>
      <c r="BD871" s="74"/>
      <c r="BE871" s="74"/>
      <c r="BF871" s="74"/>
      <c r="BG871" s="73"/>
      <c r="BH871" s="73"/>
      <c r="BI871" s="73"/>
      <c r="BJ871" s="73"/>
      <c r="BK871" s="73"/>
      <c r="BL871" s="73"/>
      <c r="BM871" s="73"/>
      <c r="BN871" s="73"/>
      <c r="BO871" s="73"/>
      <c r="BP871" s="73"/>
      <c r="BQ871" s="73"/>
      <c r="BR871" s="73"/>
      <c r="BS871" s="73"/>
      <c r="BT871" s="73"/>
      <c r="BU871" s="73"/>
      <c r="BV871" s="73"/>
      <c r="BW871" s="73"/>
      <c r="BX871" s="73"/>
      <c r="BY871" s="73"/>
      <c r="BZ871" s="73"/>
      <c r="CA871" s="73"/>
      <c r="CB871" s="73"/>
      <c r="CC871" s="73"/>
      <c r="CD871" s="75">
        <f t="shared" si="56"/>
        <v>0</v>
      </c>
    </row>
    <row r="872" spans="1:82" ht="15" customHeight="1">
      <c r="A872" s="43" t="s">
        <v>24</v>
      </c>
      <c r="B872" s="103">
        <v>40715</v>
      </c>
      <c r="C872" s="104" t="s">
        <v>41</v>
      </c>
      <c r="D872" s="106" t="s">
        <v>814</v>
      </c>
      <c r="E872" s="105">
        <v>-114.76</v>
      </c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105">
        <v>-114.76</v>
      </c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73"/>
      <c r="BB872" s="73"/>
      <c r="BC872" s="74"/>
      <c r="BD872" s="74"/>
      <c r="BE872" s="74"/>
      <c r="BF872" s="74"/>
      <c r="BG872" s="73"/>
      <c r="BH872" s="73"/>
      <c r="BI872" s="73"/>
      <c r="BJ872" s="73"/>
      <c r="BK872" s="73"/>
      <c r="BL872" s="73"/>
      <c r="BM872" s="73"/>
      <c r="BN872" s="73"/>
      <c r="BO872" s="73"/>
      <c r="BP872" s="73"/>
      <c r="BQ872" s="73"/>
      <c r="BR872" s="73"/>
      <c r="BS872" s="73"/>
      <c r="BT872" s="73"/>
      <c r="BU872" s="73"/>
      <c r="BV872" s="73"/>
      <c r="BW872" s="73"/>
      <c r="BX872" s="73"/>
      <c r="BY872" s="73"/>
      <c r="BZ872" s="73"/>
      <c r="CA872" s="73"/>
      <c r="CB872" s="73"/>
      <c r="CC872" s="73"/>
      <c r="CD872" s="75">
        <f t="shared" si="56"/>
        <v>0</v>
      </c>
    </row>
    <row r="873" spans="1:82" ht="15" customHeight="1">
      <c r="A873" s="43" t="s">
        <v>24</v>
      </c>
      <c r="B873" s="103">
        <v>40715</v>
      </c>
      <c r="C873" s="104" t="s">
        <v>199</v>
      </c>
      <c r="D873" s="106" t="s">
        <v>814</v>
      </c>
      <c r="E873" s="105">
        <v>-76.67</v>
      </c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105">
        <v>-76.67</v>
      </c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73"/>
      <c r="BB873" s="73"/>
      <c r="BC873" s="74"/>
      <c r="BD873" s="74"/>
      <c r="BE873" s="74"/>
      <c r="BF873" s="74"/>
      <c r="BG873" s="73"/>
      <c r="BH873" s="73"/>
      <c r="BI873" s="73"/>
      <c r="BJ873" s="73"/>
      <c r="BK873" s="73"/>
      <c r="BL873" s="73"/>
      <c r="BM873" s="73"/>
      <c r="BN873" s="73"/>
      <c r="BO873" s="73"/>
      <c r="BP873" s="73"/>
      <c r="BQ873" s="73"/>
      <c r="BR873" s="73"/>
      <c r="BS873" s="73"/>
      <c r="BT873" s="73"/>
      <c r="BU873" s="73"/>
      <c r="BV873" s="73"/>
      <c r="BW873" s="73"/>
      <c r="BX873" s="73"/>
      <c r="BY873" s="73"/>
      <c r="BZ873" s="73"/>
      <c r="CA873" s="73"/>
      <c r="CB873" s="73"/>
      <c r="CC873" s="73"/>
      <c r="CD873" s="75">
        <f t="shared" si="56"/>
        <v>0</v>
      </c>
    </row>
    <row r="874" spans="1:82" ht="15" customHeight="1">
      <c r="A874" s="43" t="s">
        <v>24</v>
      </c>
      <c r="B874" s="103">
        <v>40715</v>
      </c>
      <c r="C874" s="104" t="s">
        <v>40</v>
      </c>
      <c r="D874" s="106" t="s">
        <v>814</v>
      </c>
      <c r="E874" s="105">
        <v>-58.67</v>
      </c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105">
        <v>-58.67</v>
      </c>
      <c r="AH874" s="73"/>
      <c r="AI874" s="73"/>
      <c r="AJ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AZ874" s="73"/>
      <c r="BA874" s="73"/>
      <c r="BB874" s="73"/>
      <c r="BC874" s="74"/>
      <c r="BD874" s="74"/>
      <c r="BE874" s="74"/>
      <c r="BF874" s="74"/>
      <c r="BG874" s="73"/>
      <c r="BH874" s="73"/>
      <c r="BI874" s="73"/>
      <c r="BJ874" s="73"/>
      <c r="BK874" s="73"/>
      <c r="BL874" s="73"/>
      <c r="BM874" s="73"/>
      <c r="BN874" s="73"/>
      <c r="BO874" s="73"/>
      <c r="BP874" s="73"/>
      <c r="BQ874" s="73"/>
      <c r="BR874" s="73"/>
      <c r="BS874" s="73"/>
      <c r="BT874" s="73"/>
      <c r="BU874" s="73"/>
      <c r="BV874" s="73"/>
      <c r="BW874" s="73"/>
      <c r="BX874" s="73"/>
      <c r="BY874" s="73"/>
      <c r="BZ874" s="73"/>
      <c r="CA874" s="73"/>
      <c r="CB874" s="73"/>
      <c r="CC874" s="73"/>
      <c r="CD874" s="75">
        <f t="shared" si="56"/>
        <v>0</v>
      </c>
    </row>
    <row r="875" spans="1:82" ht="15" customHeight="1">
      <c r="A875" s="43" t="s">
        <v>24</v>
      </c>
      <c r="B875" s="103">
        <v>40715</v>
      </c>
      <c r="C875" s="104" t="s">
        <v>42</v>
      </c>
      <c r="D875" s="106" t="s">
        <v>814</v>
      </c>
      <c r="E875" s="105">
        <v>-61.33</v>
      </c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105">
        <v>-61.33</v>
      </c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73"/>
      <c r="BB875" s="73"/>
      <c r="BC875" s="74"/>
      <c r="BD875" s="74"/>
      <c r="BE875" s="74"/>
      <c r="BF875" s="74"/>
      <c r="BG875" s="73"/>
      <c r="BH875" s="73"/>
      <c r="BI875" s="73"/>
      <c r="BJ875" s="73"/>
      <c r="BK875" s="73"/>
      <c r="BL875" s="73"/>
      <c r="BM875" s="73"/>
      <c r="BN875" s="73"/>
      <c r="BO875" s="73"/>
      <c r="BP875" s="73"/>
      <c r="BQ875" s="73"/>
      <c r="BR875" s="73"/>
      <c r="BS875" s="73"/>
      <c r="BT875" s="73"/>
      <c r="BU875" s="73"/>
      <c r="BV875" s="73"/>
      <c r="BW875" s="73"/>
      <c r="BX875" s="73"/>
      <c r="BY875" s="73"/>
      <c r="BZ875" s="73"/>
      <c r="CA875" s="73"/>
      <c r="CB875" s="73"/>
      <c r="CC875" s="73"/>
      <c r="CD875" s="75">
        <f t="shared" si="56"/>
        <v>0</v>
      </c>
    </row>
    <row r="876" spans="1:82" ht="15" customHeight="1">
      <c r="A876" s="43" t="s">
        <v>24</v>
      </c>
      <c r="B876" s="103">
        <v>40715</v>
      </c>
      <c r="C876" s="104" t="s">
        <v>198</v>
      </c>
      <c r="D876" s="106" t="s">
        <v>814</v>
      </c>
      <c r="E876" s="105">
        <v>-61.33</v>
      </c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105">
        <v>-61.33</v>
      </c>
      <c r="AH876" s="73"/>
      <c r="AI876" s="73"/>
      <c r="AJ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AZ876" s="73"/>
      <c r="BA876" s="73"/>
      <c r="BB876" s="73"/>
      <c r="BC876" s="74"/>
      <c r="BD876" s="74"/>
      <c r="BE876" s="74"/>
      <c r="BF876" s="74"/>
      <c r="BG876" s="73"/>
      <c r="BH876" s="73"/>
      <c r="BI876" s="73"/>
      <c r="BJ876" s="73"/>
      <c r="BK876" s="73"/>
      <c r="BL876" s="73"/>
      <c r="BM876" s="73"/>
      <c r="BN876" s="73"/>
      <c r="BO876" s="73"/>
      <c r="BP876" s="73"/>
      <c r="BQ876" s="73"/>
      <c r="BR876" s="73"/>
      <c r="BS876" s="73"/>
      <c r="BT876" s="73"/>
      <c r="BU876" s="73"/>
      <c r="BV876" s="73"/>
      <c r="BW876" s="73"/>
      <c r="BX876" s="73"/>
      <c r="BY876" s="73"/>
      <c r="BZ876" s="73"/>
      <c r="CA876" s="73"/>
      <c r="CB876" s="73"/>
      <c r="CC876" s="73"/>
      <c r="CD876" s="75">
        <f t="shared" si="56"/>
        <v>0</v>
      </c>
    </row>
    <row r="877" spans="1:82" ht="15" customHeight="1">
      <c r="A877" s="43" t="s">
        <v>24</v>
      </c>
      <c r="B877" s="103">
        <v>40715</v>
      </c>
      <c r="C877" s="104" t="s">
        <v>815</v>
      </c>
      <c r="D877" s="135"/>
      <c r="E877" s="105">
        <v>38.770000000000003</v>
      </c>
      <c r="F877" s="73"/>
      <c r="G877" s="73"/>
      <c r="H877" s="73"/>
      <c r="I877" s="73"/>
      <c r="J877" s="73"/>
      <c r="K877" s="73"/>
      <c r="L877" s="105">
        <v>38.770000000000003</v>
      </c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AZ877" s="73"/>
      <c r="BA877" s="73"/>
      <c r="BB877" s="73"/>
      <c r="BC877" s="74"/>
      <c r="BD877" s="74"/>
      <c r="BE877" s="74"/>
      <c r="BF877" s="74"/>
      <c r="BG877" s="73"/>
      <c r="BH877" s="73"/>
      <c r="BI877" s="73"/>
      <c r="BJ877" s="73"/>
      <c r="BK877" s="73"/>
      <c r="BL877" s="73"/>
      <c r="BM877" s="73"/>
      <c r="BN877" s="73"/>
      <c r="BO877" s="73"/>
      <c r="BP877" s="73"/>
      <c r="BQ877" s="73"/>
      <c r="BR877" s="73"/>
      <c r="BS877" s="73"/>
      <c r="BT877" s="73"/>
      <c r="BU877" s="73"/>
      <c r="BV877" s="73"/>
      <c r="BW877" s="73"/>
      <c r="BX877" s="73"/>
      <c r="BY877" s="73"/>
      <c r="BZ877" s="73"/>
      <c r="CA877" s="105">
        <v>38.770000000000003</v>
      </c>
      <c r="CB877" s="73"/>
      <c r="CC877" s="73"/>
      <c r="CD877" s="75">
        <f t="shared" si="56"/>
        <v>0</v>
      </c>
    </row>
    <row r="878" spans="1:82" ht="15" customHeight="1">
      <c r="A878" s="48" t="s">
        <v>23</v>
      </c>
      <c r="B878" s="103">
        <v>40715</v>
      </c>
      <c r="C878" s="104" t="s">
        <v>468</v>
      </c>
      <c r="D878" s="135"/>
      <c r="E878" s="105">
        <v>17.5</v>
      </c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105">
        <v>17.5</v>
      </c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73"/>
      <c r="BB878" s="73"/>
      <c r="BC878" s="74"/>
      <c r="BD878" s="74"/>
      <c r="BE878" s="74"/>
      <c r="BF878" s="74"/>
      <c r="BG878" s="73"/>
      <c r="BH878" s="73"/>
      <c r="BI878" s="73"/>
      <c r="BJ878" s="73"/>
      <c r="BK878" s="73"/>
      <c r="BL878" s="73"/>
      <c r="BM878" s="73"/>
      <c r="BN878" s="73"/>
      <c r="BO878" s="73"/>
      <c r="BP878" s="73"/>
      <c r="BQ878" s="73"/>
      <c r="BR878" s="73"/>
      <c r="BS878" s="73"/>
      <c r="BT878" s="73"/>
      <c r="BU878" s="73"/>
      <c r="BV878" s="73"/>
      <c r="BW878" s="73"/>
      <c r="BX878" s="73"/>
      <c r="BY878" s="73"/>
      <c r="BZ878" s="73"/>
      <c r="CA878" s="73"/>
      <c r="CB878" s="105">
        <v>17.5</v>
      </c>
      <c r="CC878" s="73"/>
      <c r="CD878" s="75">
        <f t="shared" si="56"/>
        <v>0</v>
      </c>
    </row>
    <row r="879" spans="1:82" ht="15" customHeight="1">
      <c r="A879" s="48" t="s">
        <v>23</v>
      </c>
      <c r="B879" s="103">
        <v>40715</v>
      </c>
      <c r="C879" s="104" t="s">
        <v>460</v>
      </c>
      <c r="D879" s="135"/>
      <c r="E879" s="105">
        <v>8</v>
      </c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73"/>
      <c r="BB879" s="73"/>
      <c r="BC879" s="74"/>
      <c r="BD879" s="74"/>
      <c r="BE879" s="74"/>
      <c r="BF879" s="74"/>
      <c r="BG879" s="73"/>
      <c r="BH879" s="73"/>
      <c r="BI879" s="73"/>
      <c r="BJ879" s="73"/>
      <c r="BK879" s="73"/>
      <c r="BL879" s="73"/>
      <c r="BM879" s="73"/>
      <c r="BN879" s="73"/>
      <c r="BO879" s="73"/>
      <c r="BP879" s="73"/>
      <c r="BQ879" s="73"/>
      <c r="BR879" s="73"/>
      <c r="BS879" s="73"/>
      <c r="BT879" s="73"/>
      <c r="BU879" s="73"/>
      <c r="BV879" s="73"/>
      <c r="BW879" s="73"/>
      <c r="BX879" s="73"/>
      <c r="BY879" s="73"/>
      <c r="BZ879" s="73"/>
      <c r="CA879" s="73"/>
      <c r="CB879" s="105">
        <v>8</v>
      </c>
      <c r="CC879" s="73"/>
      <c r="CD879" s="75">
        <f t="shared" si="56"/>
        <v>8</v>
      </c>
    </row>
    <row r="880" spans="1:82" ht="15" customHeight="1">
      <c r="A880" s="48" t="s">
        <v>23</v>
      </c>
      <c r="B880" s="103">
        <v>40715</v>
      </c>
      <c r="C880" s="104" t="s">
        <v>469</v>
      </c>
      <c r="D880" s="135"/>
      <c r="E880" s="105">
        <v>20</v>
      </c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4"/>
      <c r="BD880" s="74"/>
      <c r="BE880" s="74"/>
      <c r="BF880" s="74"/>
      <c r="BG880" s="73"/>
      <c r="BH880" s="73"/>
      <c r="BI880" s="73"/>
      <c r="BJ880" s="73"/>
      <c r="BK880" s="73"/>
      <c r="BL880" s="73"/>
      <c r="BM880" s="73"/>
      <c r="BN880" s="73"/>
      <c r="BO880" s="73"/>
      <c r="BP880" s="73"/>
      <c r="BQ880" s="73"/>
      <c r="BR880" s="73"/>
      <c r="BS880" s="73"/>
      <c r="BT880" s="73"/>
      <c r="BU880" s="73"/>
      <c r="BV880" s="73"/>
      <c r="BW880" s="73"/>
      <c r="BX880" s="73"/>
      <c r="BY880" s="73"/>
      <c r="BZ880" s="73"/>
      <c r="CA880" s="73"/>
      <c r="CB880" s="105">
        <v>20</v>
      </c>
      <c r="CC880" s="73"/>
      <c r="CD880" s="75">
        <f t="shared" si="56"/>
        <v>20</v>
      </c>
    </row>
    <row r="881" spans="1:82" ht="15" customHeight="1">
      <c r="A881" s="48" t="s">
        <v>23</v>
      </c>
      <c r="B881" s="103">
        <v>40715</v>
      </c>
      <c r="C881" s="104" t="s">
        <v>470</v>
      </c>
      <c r="D881" s="106" t="s">
        <v>804</v>
      </c>
      <c r="E881" s="105">
        <v>90.24</v>
      </c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105">
        <v>90.24</v>
      </c>
      <c r="BB881" s="73"/>
      <c r="BC881" s="74"/>
      <c r="BD881" s="74"/>
      <c r="BE881" s="74"/>
      <c r="BF881" s="74"/>
      <c r="BG881" s="73"/>
      <c r="BH881" s="73"/>
      <c r="BI881" s="73"/>
      <c r="BJ881" s="73"/>
      <c r="BK881" s="73"/>
      <c r="BL881" s="73"/>
      <c r="BM881" s="73"/>
      <c r="BN881" s="73"/>
      <c r="BO881" s="73"/>
      <c r="BP881" s="73"/>
      <c r="BQ881" s="73"/>
      <c r="BR881" s="73"/>
      <c r="BS881" s="73"/>
      <c r="BT881" s="73"/>
      <c r="BU881" s="73"/>
      <c r="BV881" s="73"/>
      <c r="BW881" s="73"/>
      <c r="BX881" s="73"/>
      <c r="BY881" s="73"/>
      <c r="BZ881" s="73"/>
      <c r="CA881" s="73"/>
      <c r="CB881" s="105">
        <v>90.24</v>
      </c>
      <c r="CC881" s="73"/>
      <c r="CD881" s="75">
        <f t="shared" si="56"/>
        <v>0</v>
      </c>
    </row>
    <row r="882" spans="1:82" ht="15" customHeight="1">
      <c r="A882" s="48" t="s">
        <v>23</v>
      </c>
      <c r="B882" s="103">
        <v>40716</v>
      </c>
      <c r="C882" s="104" t="s">
        <v>461</v>
      </c>
      <c r="D882" s="135"/>
      <c r="E882" s="105">
        <v>-84</v>
      </c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4"/>
      <c r="BD882" s="74"/>
      <c r="BE882" s="74"/>
      <c r="BF882" s="74"/>
      <c r="BG882" s="73"/>
      <c r="BH882" s="73"/>
      <c r="BI882" s="73"/>
      <c r="BJ882" s="73"/>
      <c r="BK882" s="73"/>
      <c r="BL882" s="73"/>
      <c r="BM882" s="73"/>
      <c r="BN882" s="73"/>
      <c r="BO882" s="73"/>
      <c r="BP882" s="73"/>
      <c r="BQ882" s="73"/>
      <c r="BR882" s="73"/>
      <c r="BS882" s="73"/>
      <c r="BT882" s="73"/>
      <c r="BU882" s="73"/>
      <c r="BV882" s="73"/>
      <c r="BW882" s="73"/>
      <c r="BX882" s="73"/>
      <c r="BY882" s="73"/>
      <c r="BZ882" s="73"/>
      <c r="CA882" s="73"/>
      <c r="CB882" s="105">
        <v>-84</v>
      </c>
      <c r="CC882" s="73"/>
      <c r="CD882" s="75">
        <f t="shared" si="56"/>
        <v>-84</v>
      </c>
    </row>
    <row r="883" spans="1:82" ht="15" customHeight="1">
      <c r="A883" s="48" t="s">
        <v>23</v>
      </c>
      <c r="B883" s="103">
        <v>40716</v>
      </c>
      <c r="C883" s="104" t="s">
        <v>816</v>
      </c>
      <c r="D883" s="154" t="s">
        <v>91</v>
      </c>
      <c r="E883" s="105">
        <v>-52.5</v>
      </c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105">
        <v>-52.5</v>
      </c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4"/>
      <c r="BD883" s="74"/>
      <c r="BE883" s="74"/>
      <c r="BF883" s="74"/>
      <c r="BG883" s="73"/>
      <c r="BH883" s="73"/>
      <c r="BI883" s="73"/>
      <c r="BJ883" s="73"/>
      <c r="BK883" s="73"/>
      <c r="BL883" s="73"/>
      <c r="BM883" s="73"/>
      <c r="BN883" s="73"/>
      <c r="BO883" s="73"/>
      <c r="BP883" s="73"/>
      <c r="BQ883" s="73"/>
      <c r="BR883" s="73"/>
      <c r="BS883" s="73"/>
      <c r="BT883" s="73"/>
      <c r="BU883" s="73"/>
      <c r="BV883" s="73"/>
      <c r="BW883" s="73"/>
      <c r="BX883" s="73"/>
      <c r="BY883" s="73"/>
      <c r="BZ883" s="73"/>
      <c r="CA883" s="73"/>
      <c r="CB883" s="105">
        <v>-52.5</v>
      </c>
      <c r="CC883" s="73"/>
      <c r="CD883" s="75">
        <f t="shared" si="56"/>
        <v>0</v>
      </c>
    </row>
    <row r="884" spans="1:82" ht="15" customHeight="1">
      <c r="A884" s="48" t="s">
        <v>23</v>
      </c>
      <c r="B884" s="103">
        <v>40716</v>
      </c>
      <c r="C884" s="104" t="s">
        <v>52</v>
      </c>
      <c r="D884" s="135"/>
      <c r="E884" s="105">
        <v>-165</v>
      </c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73"/>
      <c r="BB884" s="73"/>
      <c r="BC884" s="74"/>
      <c r="BD884" s="74"/>
      <c r="BE884" s="74"/>
      <c r="BF884" s="74"/>
      <c r="BG884" s="73"/>
      <c r="BH884" s="73"/>
      <c r="BI884" s="73"/>
      <c r="BJ884" s="73"/>
      <c r="BK884" s="73"/>
      <c r="BL884" s="73"/>
      <c r="BM884" s="73"/>
      <c r="BN884" s="73"/>
      <c r="BO884" s="73"/>
      <c r="BP884" s="73"/>
      <c r="BQ884" s="73"/>
      <c r="BR884" s="73"/>
      <c r="BS884" s="73"/>
      <c r="BT884" s="73"/>
      <c r="BU884" s="73"/>
      <c r="BV884" s="73"/>
      <c r="BW884" s="73"/>
      <c r="BX884" s="73"/>
      <c r="BY884" s="73"/>
      <c r="BZ884" s="73"/>
      <c r="CA884" s="73"/>
      <c r="CB884" s="105">
        <v>-165</v>
      </c>
      <c r="CC884" s="73"/>
      <c r="CD884" s="75">
        <f t="shared" si="56"/>
        <v>-165</v>
      </c>
    </row>
    <row r="885" spans="1:82" ht="15" customHeight="1">
      <c r="A885" s="128" t="s">
        <v>314</v>
      </c>
      <c r="B885" s="103">
        <v>40716</v>
      </c>
      <c r="C885" s="104" t="s">
        <v>516</v>
      </c>
      <c r="D885" s="135"/>
      <c r="E885" s="99">
        <v>17.5</v>
      </c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99">
        <v>17.5</v>
      </c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4"/>
      <c r="BD885" s="74"/>
      <c r="BE885" s="74"/>
      <c r="BF885" s="74"/>
      <c r="BG885" s="73"/>
      <c r="BH885" s="73"/>
      <c r="BI885" s="73"/>
      <c r="BJ885" s="73"/>
      <c r="BK885" s="73"/>
      <c r="BL885" s="73"/>
      <c r="BM885" s="73"/>
      <c r="BN885" s="73"/>
      <c r="BO885" s="73"/>
      <c r="BP885" s="73"/>
      <c r="BQ885" s="73"/>
      <c r="BR885" s="73"/>
      <c r="BS885" s="73"/>
      <c r="BT885" s="73"/>
      <c r="BU885" s="73"/>
      <c r="BV885" s="73"/>
      <c r="BW885" s="73"/>
      <c r="BX885" s="73"/>
      <c r="BY885" s="73"/>
      <c r="BZ885" s="73"/>
      <c r="CA885" s="73"/>
      <c r="CB885" s="73"/>
      <c r="CC885" s="99">
        <v>17.5</v>
      </c>
      <c r="CD885" s="75">
        <f t="shared" si="56"/>
        <v>0</v>
      </c>
    </row>
    <row r="886" spans="1:82" ht="15" customHeight="1">
      <c r="A886" s="128" t="s">
        <v>314</v>
      </c>
      <c r="B886" s="103">
        <v>40716</v>
      </c>
      <c r="C886" s="104" t="s">
        <v>517</v>
      </c>
      <c r="D886" s="135"/>
      <c r="E886" s="99">
        <v>118</v>
      </c>
      <c r="F886" s="73"/>
      <c r="G886" s="73"/>
      <c r="H886" s="73"/>
      <c r="I886" s="73"/>
      <c r="J886" s="73"/>
      <c r="K886" s="73"/>
      <c r="L886" s="73"/>
      <c r="M886" s="73"/>
      <c r="N886" s="73"/>
      <c r="O886" s="99">
        <v>118</v>
      </c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73"/>
      <c r="BB886" s="73"/>
      <c r="BC886" s="74"/>
      <c r="BD886" s="74"/>
      <c r="BE886" s="74"/>
      <c r="BF886" s="74"/>
      <c r="BG886" s="73"/>
      <c r="BH886" s="73"/>
      <c r="BI886" s="73"/>
      <c r="BJ886" s="73"/>
      <c r="BK886" s="73"/>
      <c r="BL886" s="73"/>
      <c r="BM886" s="73"/>
      <c r="BN886" s="73"/>
      <c r="BO886" s="73"/>
      <c r="BP886" s="73"/>
      <c r="BQ886" s="73"/>
      <c r="BR886" s="73"/>
      <c r="BS886" s="73"/>
      <c r="BT886" s="73"/>
      <c r="BU886" s="73"/>
      <c r="BV886" s="73"/>
      <c r="BW886" s="73"/>
      <c r="BX886" s="73"/>
      <c r="BY886" s="73"/>
      <c r="BZ886" s="73"/>
      <c r="CA886" s="73"/>
      <c r="CB886" s="73"/>
      <c r="CC886" s="99">
        <v>118</v>
      </c>
      <c r="CD886" s="75">
        <f t="shared" si="56"/>
        <v>0</v>
      </c>
    </row>
    <row r="887" spans="1:82" ht="15" customHeight="1">
      <c r="A887" s="128" t="s">
        <v>314</v>
      </c>
      <c r="B887" s="103">
        <v>40716</v>
      </c>
      <c r="C887" s="104" t="s">
        <v>518</v>
      </c>
      <c r="D887" s="135"/>
      <c r="E887" s="99">
        <v>27</v>
      </c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99">
        <v>27</v>
      </c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4"/>
      <c r="BD887" s="74"/>
      <c r="BE887" s="74"/>
      <c r="BF887" s="74"/>
      <c r="BG887" s="73"/>
      <c r="BH887" s="73"/>
      <c r="BI887" s="73"/>
      <c r="BJ887" s="73"/>
      <c r="BK887" s="73"/>
      <c r="BL887" s="73"/>
      <c r="BM887" s="73"/>
      <c r="BN887" s="73"/>
      <c r="BO887" s="73"/>
      <c r="BP887" s="73"/>
      <c r="BQ887" s="73"/>
      <c r="BR887" s="73"/>
      <c r="BS887" s="73"/>
      <c r="BT887" s="73"/>
      <c r="BU887" s="73"/>
      <c r="BV887" s="73"/>
      <c r="BW887" s="73"/>
      <c r="BX887" s="73"/>
      <c r="BY887" s="73"/>
      <c r="BZ887" s="73"/>
      <c r="CA887" s="73"/>
      <c r="CB887" s="73"/>
      <c r="CC887" s="99">
        <v>27</v>
      </c>
      <c r="CD887" s="75">
        <f t="shared" si="56"/>
        <v>0</v>
      </c>
    </row>
    <row r="888" spans="1:82" ht="15" customHeight="1">
      <c r="A888" s="128" t="s">
        <v>314</v>
      </c>
      <c r="B888" s="103">
        <v>40716</v>
      </c>
      <c r="C888" s="104" t="s">
        <v>519</v>
      </c>
      <c r="D888" s="135"/>
      <c r="E888" s="99">
        <v>67</v>
      </c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99">
        <v>67</v>
      </c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4"/>
      <c r="BD888" s="74"/>
      <c r="BE888" s="74"/>
      <c r="BF888" s="74"/>
      <c r="BG888" s="73"/>
      <c r="BH888" s="73"/>
      <c r="BI888" s="73"/>
      <c r="BJ888" s="73"/>
      <c r="BK888" s="73"/>
      <c r="BL888" s="73"/>
      <c r="BM888" s="73"/>
      <c r="BN888" s="73"/>
      <c r="BO888" s="73"/>
      <c r="BP888" s="73"/>
      <c r="BQ888" s="73"/>
      <c r="BR888" s="73"/>
      <c r="BS888" s="73"/>
      <c r="BT888" s="73"/>
      <c r="BU888" s="73"/>
      <c r="BV888" s="73"/>
      <c r="BW888" s="73"/>
      <c r="BX888" s="73"/>
      <c r="BY888" s="73"/>
      <c r="BZ888" s="73"/>
      <c r="CA888" s="73"/>
      <c r="CB888" s="73"/>
      <c r="CC888" s="99">
        <v>67</v>
      </c>
      <c r="CD888" s="75">
        <f t="shared" si="56"/>
        <v>0</v>
      </c>
    </row>
    <row r="889" spans="1:82" ht="15" customHeight="1">
      <c r="A889" s="128" t="s">
        <v>314</v>
      </c>
      <c r="B889" s="103">
        <v>40716</v>
      </c>
      <c r="C889" s="104" t="s">
        <v>52</v>
      </c>
      <c r="D889" s="135"/>
      <c r="E889" s="132">
        <v>-436</v>
      </c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73"/>
      <c r="BB889" s="73"/>
      <c r="BC889" s="74"/>
      <c r="BD889" s="74"/>
      <c r="BE889" s="74"/>
      <c r="BF889" s="74"/>
      <c r="BG889" s="73"/>
      <c r="BH889" s="73"/>
      <c r="BI889" s="73"/>
      <c r="BJ889" s="73"/>
      <c r="BK889" s="73"/>
      <c r="BL889" s="73"/>
      <c r="BM889" s="73"/>
      <c r="BN889" s="73"/>
      <c r="BO889" s="73"/>
      <c r="BP889" s="73"/>
      <c r="BQ889" s="73"/>
      <c r="BR889" s="73"/>
      <c r="BS889" s="73"/>
      <c r="BT889" s="73"/>
      <c r="BU889" s="73"/>
      <c r="BV889" s="73"/>
      <c r="BW889" s="73"/>
      <c r="BX889" s="73"/>
      <c r="BY889" s="73"/>
      <c r="BZ889" s="73"/>
      <c r="CA889" s="73"/>
      <c r="CB889" s="73"/>
      <c r="CC889" s="132">
        <v>-436</v>
      </c>
      <c r="CD889" s="75">
        <f t="shared" si="56"/>
        <v>-436</v>
      </c>
    </row>
    <row r="890" spans="1:82" ht="15" customHeight="1">
      <c r="A890" s="43" t="s">
        <v>24</v>
      </c>
      <c r="B890" s="103">
        <v>40724</v>
      </c>
      <c r="C890" s="104" t="s">
        <v>817</v>
      </c>
      <c r="D890" s="106" t="s">
        <v>818</v>
      </c>
      <c r="E890" s="105">
        <v>-609.41</v>
      </c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4"/>
      <c r="BD890" s="74"/>
      <c r="BE890" s="74"/>
      <c r="BF890" s="74"/>
      <c r="BG890" s="73"/>
      <c r="BH890" s="73"/>
      <c r="BI890" s="73"/>
      <c r="BJ890" s="73"/>
      <c r="BK890" s="105">
        <v>-609.41</v>
      </c>
      <c r="BL890" s="105"/>
      <c r="BM890" s="73"/>
      <c r="BN890" s="73"/>
      <c r="BO890" s="73"/>
      <c r="BP890" s="73"/>
      <c r="BQ890" s="73"/>
      <c r="BR890" s="73"/>
      <c r="BS890" s="73"/>
      <c r="BT890" s="73"/>
      <c r="BU890" s="73"/>
      <c r="BV890" s="73"/>
      <c r="BW890" s="73"/>
      <c r="BX890" s="73"/>
      <c r="BY890" s="73"/>
      <c r="BZ890" s="73"/>
      <c r="CA890" s="73"/>
      <c r="CB890" s="73"/>
      <c r="CC890" s="73"/>
      <c r="CD890" s="75">
        <f t="shared" si="56"/>
        <v>0</v>
      </c>
    </row>
    <row r="891" spans="1:82" ht="15" customHeight="1">
      <c r="A891" s="43" t="s">
        <v>24</v>
      </c>
      <c r="B891" s="103">
        <v>40724</v>
      </c>
      <c r="C891" s="104" t="s">
        <v>180</v>
      </c>
      <c r="D891" s="135" t="s">
        <v>526</v>
      </c>
      <c r="E891" s="105">
        <v>-1.5</v>
      </c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4"/>
      <c r="BD891" s="74"/>
      <c r="BE891" s="74"/>
      <c r="BF891" s="74"/>
      <c r="BG891" s="73"/>
      <c r="BH891" s="73"/>
      <c r="BI891" s="73"/>
      <c r="BJ891" s="73"/>
      <c r="BK891" s="73"/>
      <c r="BL891" s="73"/>
      <c r="BM891" s="105">
        <v>-1.5</v>
      </c>
      <c r="BN891" s="73"/>
      <c r="BO891" s="73"/>
      <c r="BP891" s="73"/>
      <c r="BQ891" s="73"/>
      <c r="BR891" s="73"/>
      <c r="BS891" s="73"/>
      <c r="BT891" s="73"/>
      <c r="BU891" s="73"/>
      <c r="BV891" s="73"/>
      <c r="BW891" s="73"/>
      <c r="BX891" s="73"/>
      <c r="BY891" s="73"/>
      <c r="BZ891" s="73"/>
      <c r="CA891" s="73"/>
      <c r="CB891" s="73"/>
      <c r="CC891" s="73"/>
      <c r="CD891" s="75">
        <f t="shared" si="56"/>
        <v>0</v>
      </c>
    </row>
    <row r="892" spans="1:82" ht="15" customHeight="1">
      <c r="A892" s="43" t="s">
        <v>24</v>
      </c>
      <c r="B892" s="103">
        <v>40724</v>
      </c>
      <c r="C892" s="104" t="s">
        <v>51</v>
      </c>
      <c r="D892" s="106" t="s">
        <v>819</v>
      </c>
      <c r="E892" s="142">
        <v>-10</v>
      </c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73"/>
      <c r="BB892" s="73"/>
      <c r="BC892" s="74"/>
      <c r="BD892" s="74"/>
      <c r="BE892" s="74"/>
      <c r="BF892" s="74"/>
      <c r="BG892" s="73"/>
      <c r="BH892" s="73"/>
      <c r="BI892" s="73"/>
      <c r="BJ892" s="73"/>
      <c r="BK892" s="73"/>
      <c r="BL892" s="73"/>
      <c r="BM892" s="73"/>
      <c r="BN892" s="73"/>
      <c r="BO892" s="73"/>
      <c r="BP892" s="73"/>
      <c r="BQ892" s="142">
        <v>-10</v>
      </c>
      <c r="BR892" s="73"/>
      <c r="BS892" s="73"/>
      <c r="BT892" s="73"/>
      <c r="BU892" s="73"/>
      <c r="BV892" s="73"/>
      <c r="BW892" s="73"/>
      <c r="BX892" s="73"/>
      <c r="BY892" s="73"/>
      <c r="BZ892" s="73"/>
      <c r="CA892" s="73"/>
      <c r="CB892" s="73"/>
      <c r="CC892" s="73"/>
      <c r="CD892" s="75">
        <f t="shared" si="56"/>
        <v>0</v>
      </c>
    </row>
    <row r="893" spans="1:82" ht="15" customHeight="1">
      <c r="A893" s="43" t="s">
        <v>24</v>
      </c>
      <c r="B893" s="103">
        <v>40725</v>
      </c>
      <c r="C893" s="104" t="s">
        <v>197</v>
      </c>
      <c r="D893" s="106" t="s">
        <v>820</v>
      </c>
      <c r="E893" s="105">
        <v>-410.88</v>
      </c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73"/>
      <c r="BB893" s="73"/>
      <c r="BC893" s="74"/>
      <c r="BD893" s="74"/>
      <c r="BE893" s="74"/>
      <c r="BF893" s="74"/>
      <c r="BG893" s="73"/>
      <c r="BH893" s="73"/>
      <c r="BI893" s="105">
        <v>-410.88</v>
      </c>
      <c r="BJ893" s="73"/>
      <c r="BK893" s="73"/>
      <c r="BL893" s="73"/>
      <c r="BM893" s="73"/>
      <c r="BN893" s="73"/>
      <c r="BO893" s="73"/>
      <c r="BP893" s="73"/>
      <c r="BQ893" s="73"/>
      <c r="BR893" s="73"/>
      <c r="BS893" s="73"/>
      <c r="BT893" s="73"/>
      <c r="BU893" s="73"/>
      <c r="BV893" s="73"/>
      <c r="BW893" s="73"/>
      <c r="BX893" s="73"/>
      <c r="BY893" s="73"/>
      <c r="BZ893" s="73"/>
      <c r="CA893" s="73"/>
      <c r="CB893" s="73"/>
      <c r="CC893" s="73"/>
      <c r="CD893" s="75">
        <f t="shared" si="56"/>
        <v>0</v>
      </c>
    </row>
    <row r="894" spans="1:82" ht="15" customHeight="1">
      <c r="A894" s="43" t="s">
        <v>24</v>
      </c>
      <c r="B894" s="103">
        <v>40735</v>
      </c>
      <c r="C894" s="104" t="s">
        <v>192</v>
      </c>
      <c r="D894" s="135"/>
      <c r="E894" s="105">
        <v>165</v>
      </c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73"/>
      <c r="BB894" s="73"/>
      <c r="BC894" s="74"/>
      <c r="BD894" s="74"/>
      <c r="BE894" s="74"/>
      <c r="BF894" s="74"/>
      <c r="BG894" s="73"/>
      <c r="BH894" s="73"/>
      <c r="BI894" s="73"/>
      <c r="BJ894" s="73"/>
      <c r="BK894" s="73"/>
      <c r="BL894" s="73"/>
      <c r="BM894" s="73"/>
      <c r="BN894" s="73"/>
      <c r="BO894" s="73"/>
      <c r="BP894" s="73"/>
      <c r="BQ894" s="73"/>
      <c r="BR894" s="73"/>
      <c r="BS894" s="73"/>
      <c r="BT894" s="73"/>
      <c r="BU894" s="73"/>
      <c r="BV894" s="73"/>
      <c r="BW894" s="73"/>
      <c r="BX894" s="73"/>
      <c r="BY894" s="73"/>
      <c r="BZ894" s="73"/>
      <c r="CA894" s="105">
        <v>165</v>
      </c>
      <c r="CB894" s="73"/>
      <c r="CC894" s="73"/>
      <c r="CD894" s="75">
        <f t="shared" si="56"/>
        <v>165</v>
      </c>
    </row>
    <row r="895" spans="1:82" ht="15" customHeight="1">
      <c r="A895" s="43" t="s">
        <v>24</v>
      </c>
      <c r="B895" s="103">
        <v>40735</v>
      </c>
      <c r="C895" s="104" t="s">
        <v>193</v>
      </c>
      <c r="D895" s="135"/>
      <c r="E895" s="105">
        <v>436</v>
      </c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73"/>
      <c r="BB895" s="73"/>
      <c r="BC895" s="74"/>
      <c r="BD895" s="74"/>
      <c r="BE895" s="74"/>
      <c r="BF895" s="74"/>
      <c r="BG895" s="73"/>
      <c r="BH895" s="73"/>
      <c r="BI895" s="73"/>
      <c r="BJ895" s="73"/>
      <c r="BK895" s="73"/>
      <c r="BL895" s="73"/>
      <c r="BM895" s="73"/>
      <c r="BN895" s="73"/>
      <c r="BO895" s="73"/>
      <c r="BP895" s="73"/>
      <c r="BQ895" s="73"/>
      <c r="BR895" s="73"/>
      <c r="BS895" s="73"/>
      <c r="BT895" s="73"/>
      <c r="BU895" s="73"/>
      <c r="BV895" s="73"/>
      <c r="BW895" s="73"/>
      <c r="BX895" s="73"/>
      <c r="BY895" s="73"/>
      <c r="BZ895" s="73"/>
      <c r="CA895" s="105">
        <v>436</v>
      </c>
      <c r="CB895" s="73"/>
      <c r="CC895" s="73"/>
      <c r="CD895" s="75">
        <f t="shared" si="56"/>
        <v>436</v>
      </c>
    </row>
    <row r="896" spans="1:82" ht="15" customHeight="1">
      <c r="A896" s="43" t="s">
        <v>24</v>
      </c>
      <c r="B896" s="103">
        <v>40743</v>
      </c>
      <c r="C896" s="120" t="s">
        <v>46</v>
      </c>
      <c r="D896" s="106" t="s">
        <v>821</v>
      </c>
      <c r="E896" s="105">
        <v>-160.56</v>
      </c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105">
        <v>-84.10121839090516</v>
      </c>
      <c r="AI896" s="73"/>
      <c r="AJ896" s="73"/>
      <c r="AK896" s="73"/>
      <c r="AL896" s="73"/>
      <c r="AM896" s="73"/>
      <c r="AN896" s="105">
        <v>-43.518228622169346</v>
      </c>
      <c r="AO896" s="73"/>
      <c r="AP896" s="105">
        <v>-32.940552986925503</v>
      </c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73"/>
      <c r="BB896" s="73"/>
      <c r="BC896" s="74"/>
      <c r="BD896" s="74"/>
      <c r="BE896" s="74"/>
      <c r="BF896" s="74"/>
      <c r="BG896" s="73"/>
      <c r="BH896" s="73"/>
      <c r="BI896" s="73"/>
      <c r="BJ896" s="73"/>
      <c r="BK896" s="73"/>
      <c r="BL896" s="73"/>
      <c r="BM896" s="73"/>
      <c r="BN896" s="73"/>
      <c r="BO896" s="73"/>
      <c r="BP896" s="73"/>
      <c r="BQ896" s="73"/>
      <c r="BR896" s="73"/>
      <c r="BS896" s="73"/>
      <c r="BT896" s="73"/>
      <c r="BU896" s="73"/>
      <c r="BV896" s="73"/>
      <c r="BW896" s="73"/>
      <c r="BX896" s="73"/>
      <c r="BY896" s="73"/>
      <c r="BZ896" s="73"/>
      <c r="CA896" s="73"/>
      <c r="CB896" s="73"/>
      <c r="CC896" s="73"/>
      <c r="CD896" s="75">
        <f t="shared" si="56"/>
        <v>0</v>
      </c>
    </row>
    <row r="897" spans="1:82" ht="15" customHeight="1">
      <c r="A897" s="43" t="s">
        <v>24</v>
      </c>
      <c r="B897" s="103">
        <v>40743</v>
      </c>
      <c r="C897" s="104" t="s">
        <v>822</v>
      </c>
      <c r="D897" s="106" t="s">
        <v>823</v>
      </c>
      <c r="E897" s="105">
        <v>-708</v>
      </c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105">
        <v>-708</v>
      </c>
      <c r="BB897" s="73"/>
      <c r="BC897" s="74"/>
      <c r="BD897" s="74"/>
      <c r="BE897" s="74"/>
      <c r="BF897" s="74"/>
      <c r="BG897" s="73"/>
      <c r="BH897" s="73"/>
      <c r="BI897" s="73"/>
      <c r="BJ897" s="73"/>
      <c r="BK897" s="73"/>
      <c r="BL897" s="73"/>
      <c r="BM897" s="73"/>
      <c r="BN897" s="73"/>
      <c r="BO897" s="73"/>
      <c r="BP897" s="73"/>
      <c r="BQ897" s="73"/>
      <c r="BR897" s="73"/>
      <c r="BS897" s="73"/>
      <c r="BT897" s="73"/>
      <c r="BU897" s="73"/>
      <c r="BV897" s="73"/>
      <c r="BW897" s="73"/>
      <c r="BX897" s="73"/>
      <c r="BY897" s="73"/>
      <c r="BZ897" s="73"/>
      <c r="CA897" s="73"/>
      <c r="CB897" s="73"/>
      <c r="CC897" s="73"/>
      <c r="CD897" s="75">
        <f t="shared" si="56"/>
        <v>0</v>
      </c>
    </row>
    <row r="898" spans="1:82" ht="15" customHeight="1">
      <c r="A898" s="43" t="s">
        <v>24</v>
      </c>
      <c r="B898" s="103">
        <v>40743</v>
      </c>
      <c r="C898" s="104" t="s">
        <v>180</v>
      </c>
      <c r="D898" s="135" t="s">
        <v>526</v>
      </c>
      <c r="E898" s="105">
        <v>-1.5</v>
      </c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4"/>
      <c r="BD898" s="74"/>
      <c r="BE898" s="74"/>
      <c r="BF898" s="74"/>
      <c r="BG898" s="73"/>
      <c r="BH898" s="73"/>
      <c r="BI898" s="73"/>
      <c r="BJ898" s="73"/>
      <c r="BK898" s="73"/>
      <c r="BL898" s="73"/>
      <c r="BM898" s="105">
        <v>-1.5</v>
      </c>
      <c r="BN898" s="73"/>
      <c r="BO898" s="73"/>
      <c r="BP898" s="73"/>
      <c r="BQ898" s="73"/>
      <c r="BR898" s="73"/>
      <c r="BS898" s="73"/>
      <c r="BT898" s="73"/>
      <c r="BU898" s="73"/>
      <c r="BV898" s="73"/>
      <c r="BW898" s="73"/>
      <c r="BX898" s="73"/>
      <c r="BY898" s="73"/>
      <c r="BZ898" s="73"/>
      <c r="CA898" s="73"/>
      <c r="CB898" s="73"/>
      <c r="CC898" s="73"/>
      <c r="CD898" s="75">
        <f t="shared" si="56"/>
        <v>0</v>
      </c>
    </row>
    <row r="899" spans="1:82" ht="15" customHeight="1">
      <c r="A899" s="43" t="s">
        <v>24</v>
      </c>
      <c r="B899" s="103">
        <v>40744</v>
      </c>
      <c r="C899" s="104" t="s">
        <v>854</v>
      </c>
      <c r="D899" s="135"/>
      <c r="E899" s="105">
        <v>10.5</v>
      </c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3"/>
      <c r="AC899" s="73"/>
      <c r="AD899" s="73"/>
      <c r="AE899" s="73"/>
      <c r="AF899" s="73"/>
      <c r="AG899" s="75"/>
      <c r="AH899" s="75"/>
      <c r="AI899" s="75"/>
      <c r="AJ899" s="75"/>
      <c r="AK899" s="75"/>
      <c r="AL899" s="75"/>
      <c r="AM899" s="75"/>
      <c r="AN899" s="75"/>
      <c r="AO899" s="75"/>
      <c r="AP899" s="75"/>
      <c r="AQ899" s="75"/>
      <c r="AR899" s="75"/>
      <c r="AS899" s="75"/>
      <c r="AT899" s="75"/>
      <c r="AU899" s="75"/>
      <c r="AV899" s="75"/>
      <c r="AW899" s="75"/>
      <c r="AX899" s="75"/>
      <c r="AY899" s="75"/>
      <c r="AZ899" s="75"/>
      <c r="BA899" s="105">
        <v>10.5</v>
      </c>
      <c r="BB899" s="75"/>
      <c r="BC899" s="74"/>
      <c r="BD899" s="74"/>
      <c r="BE899" s="74"/>
      <c r="BF899" s="74"/>
      <c r="BG899" s="75"/>
      <c r="BH899" s="75"/>
      <c r="BI899" s="75"/>
      <c r="BJ899" s="75"/>
      <c r="BK899" s="75"/>
      <c r="BL899" s="75"/>
      <c r="BM899" s="75"/>
      <c r="BN899" s="75"/>
      <c r="BO899" s="75"/>
      <c r="BP899" s="75"/>
      <c r="BQ899" s="73"/>
      <c r="BR899" s="73"/>
      <c r="BS899" s="73"/>
      <c r="BT899" s="73"/>
      <c r="BU899" s="73"/>
      <c r="BV899" s="73"/>
      <c r="BW899" s="73"/>
      <c r="BX899" s="73"/>
      <c r="BY899" s="73"/>
      <c r="BZ899" s="73"/>
      <c r="CA899" s="105">
        <v>10.5</v>
      </c>
      <c r="CB899" s="73"/>
      <c r="CC899" s="73"/>
      <c r="CD899" s="75">
        <f t="shared" si="56"/>
        <v>0</v>
      </c>
    </row>
    <row r="900" spans="1:82" ht="15" customHeight="1" thickBot="1">
      <c r="A900" s="43" t="s">
        <v>24</v>
      </c>
      <c r="B900" s="103">
        <v>40753</v>
      </c>
      <c r="C900" s="104" t="s">
        <v>7</v>
      </c>
      <c r="D900" s="106" t="s">
        <v>824</v>
      </c>
      <c r="E900" s="105">
        <v>-730.39</v>
      </c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105">
        <v>-382.19</v>
      </c>
      <c r="AI900" s="73"/>
      <c r="AJ900" s="73"/>
      <c r="AK900" s="73"/>
      <c r="AL900" s="73"/>
      <c r="AM900" s="73"/>
      <c r="AN900" s="105">
        <v>-198.18</v>
      </c>
      <c r="AO900" s="73"/>
      <c r="AP900" s="105">
        <v>-150.02000000000001</v>
      </c>
      <c r="AQ900" s="73"/>
      <c r="AR900" s="73"/>
      <c r="AS900" s="73"/>
      <c r="AT900" s="73"/>
      <c r="AU900" s="73"/>
      <c r="AV900" s="73"/>
      <c r="AW900" s="73"/>
      <c r="AX900" s="73"/>
      <c r="AY900" s="73"/>
      <c r="AZ900" s="73"/>
      <c r="BA900" s="73"/>
      <c r="BB900" s="73"/>
      <c r="BC900" s="74"/>
      <c r="BD900" s="74"/>
      <c r="BE900" s="74"/>
      <c r="BF900" s="74"/>
      <c r="BG900" s="73"/>
      <c r="BH900" s="73"/>
      <c r="BI900" s="73"/>
      <c r="BJ900" s="73"/>
      <c r="BK900" s="73"/>
      <c r="BL900" s="73"/>
      <c r="BM900" s="73"/>
      <c r="BN900" s="73"/>
      <c r="BO900" s="73"/>
      <c r="BP900" s="73"/>
      <c r="BQ900" s="73"/>
      <c r="BR900" s="73"/>
      <c r="BS900" s="73"/>
      <c r="BT900" s="73"/>
      <c r="BU900" s="73"/>
      <c r="BV900" s="73"/>
      <c r="BW900" s="73"/>
      <c r="BX900" s="73"/>
      <c r="BY900" s="73"/>
      <c r="BZ900" s="73"/>
      <c r="CB900" s="73"/>
      <c r="CC900" s="73"/>
      <c r="CD900" s="75">
        <f t="shared" si="56"/>
        <v>0</v>
      </c>
    </row>
    <row r="901" spans="1:82" ht="15" customHeight="1" thickTop="1" thickBot="1">
      <c r="A901" s="12"/>
      <c r="B901" s="46"/>
      <c r="C901" s="47" t="s">
        <v>156</v>
      </c>
      <c r="D901" s="112"/>
      <c r="E901" s="71"/>
      <c r="F901" s="71">
        <f t="shared" ref="F901:AK901" si="57">SUM(F770:F900)</f>
        <v>0</v>
      </c>
      <c r="G901" s="71">
        <f t="shared" si="57"/>
        <v>0</v>
      </c>
      <c r="H901" s="71">
        <f t="shared" si="57"/>
        <v>0</v>
      </c>
      <c r="I901" s="71">
        <f t="shared" si="57"/>
        <v>0</v>
      </c>
      <c r="J901" s="71">
        <f t="shared" si="57"/>
        <v>0</v>
      </c>
      <c r="K901" s="71">
        <f t="shared" si="57"/>
        <v>0</v>
      </c>
      <c r="L901" s="71">
        <f t="shared" si="57"/>
        <v>1570.57</v>
      </c>
      <c r="M901" s="71">
        <f t="shared" si="57"/>
        <v>0</v>
      </c>
      <c r="N901" s="71">
        <f t="shared" si="57"/>
        <v>121.3</v>
      </c>
      <c r="O901" s="71">
        <f t="shared" si="57"/>
        <v>575.5</v>
      </c>
      <c r="P901" s="71">
        <f t="shared" si="57"/>
        <v>353.5</v>
      </c>
      <c r="Q901" s="71">
        <f t="shared" si="57"/>
        <v>0</v>
      </c>
      <c r="R901" s="71">
        <f t="shared" si="57"/>
        <v>0</v>
      </c>
      <c r="S901" s="71">
        <f t="shared" si="57"/>
        <v>0</v>
      </c>
      <c r="T901" s="71">
        <f t="shared" si="57"/>
        <v>0</v>
      </c>
      <c r="U901" s="71">
        <f t="shared" si="57"/>
        <v>0</v>
      </c>
      <c r="V901" s="71">
        <f t="shared" si="57"/>
        <v>0</v>
      </c>
      <c r="W901" s="71">
        <f t="shared" si="57"/>
        <v>6</v>
      </c>
      <c r="X901" s="71">
        <f t="shared" si="57"/>
        <v>0</v>
      </c>
      <c r="Y901" s="71">
        <f t="shared" si="57"/>
        <v>0</v>
      </c>
      <c r="Z901" s="71">
        <f t="shared" si="57"/>
        <v>770.24999999999977</v>
      </c>
      <c r="AA901" s="71">
        <f t="shared" si="57"/>
        <v>0</v>
      </c>
      <c r="AB901" s="71">
        <f t="shared" si="57"/>
        <v>0</v>
      </c>
      <c r="AC901" s="71">
        <f t="shared" si="57"/>
        <v>0</v>
      </c>
      <c r="AD901" s="71">
        <f t="shared" si="57"/>
        <v>0</v>
      </c>
      <c r="AE901" s="71">
        <f t="shared" si="57"/>
        <v>0</v>
      </c>
      <c r="AF901" s="71">
        <f t="shared" si="57"/>
        <v>0</v>
      </c>
      <c r="AG901" s="71">
        <f t="shared" si="57"/>
        <v>-1160.2099999999998</v>
      </c>
      <c r="AH901" s="71">
        <f t="shared" si="57"/>
        <v>-466.29121839090516</v>
      </c>
      <c r="AI901" s="71">
        <f t="shared" si="57"/>
        <v>-60</v>
      </c>
      <c r="AJ901" s="71">
        <f t="shared" si="57"/>
        <v>0</v>
      </c>
      <c r="AK901" s="71">
        <f t="shared" si="57"/>
        <v>0</v>
      </c>
      <c r="AL901" s="71">
        <f t="shared" ref="AL901:BR901" si="58">SUM(AL770:AL900)</f>
        <v>0</v>
      </c>
      <c r="AM901" s="71">
        <f t="shared" si="58"/>
        <v>-521.375</v>
      </c>
      <c r="AN901" s="71">
        <f t="shared" si="58"/>
        <v>-241.69822862216935</v>
      </c>
      <c r="AO901" s="71">
        <f t="shared" si="58"/>
        <v>-354.11500000000001</v>
      </c>
      <c r="AP901" s="71">
        <f t="shared" si="58"/>
        <v>-182.96055298692551</v>
      </c>
      <c r="AQ901" s="71">
        <f t="shared" si="58"/>
        <v>0</v>
      </c>
      <c r="AR901" s="71">
        <f t="shared" si="58"/>
        <v>0</v>
      </c>
      <c r="AS901" s="71">
        <f t="shared" si="58"/>
        <v>0</v>
      </c>
      <c r="AT901" s="71">
        <f t="shared" si="58"/>
        <v>0</v>
      </c>
      <c r="AU901" s="71">
        <f t="shared" si="58"/>
        <v>0</v>
      </c>
      <c r="AV901" s="71">
        <f t="shared" si="58"/>
        <v>0</v>
      </c>
      <c r="AW901" s="71">
        <f t="shared" si="58"/>
        <v>0</v>
      </c>
      <c r="AX901" s="71">
        <f t="shared" si="58"/>
        <v>0</v>
      </c>
      <c r="AY901" s="71">
        <f t="shared" si="58"/>
        <v>0</v>
      </c>
      <c r="AZ901" s="71">
        <f t="shared" si="58"/>
        <v>0</v>
      </c>
      <c r="BA901" s="71">
        <f t="shared" si="58"/>
        <v>-1709.78</v>
      </c>
      <c r="BB901" s="71">
        <f t="shared" si="58"/>
        <v>0</v>
      </c>
      <c r="BC901" s="71">
        <f t="shared" si="58"/>
        <v>0</v>
      </c>
      <c r="BD901" s="71">
        <f t="shared" si="58"/>
        <v>0</v>
      </c>
      <c r="BE901" s="71">
        <f t="shared" si="58"/>
        <v>0</v>
      </c>
      <c r="BF901" s="71">
        <f t="shared" si="58"/>
        <v>0</v>
      </c>
      <c r="BG901" s="71">
        <f t="shared" si="58"/>
        <v>0</v>
      </c>
      <c r="BH901" s="71">
        <f t="shared" si="58"/>
        <v>0</v>
      </c>
      <c r="BI901" s="71">
        <f t="shared" si="58"/>
        <v>-410.88</v>
      </c>
      <c r="BJ901" s="71">
        <f t="shared" si="58"/>
        <v>0</v>
      </c>
      <c r="BK901" s="71">
        <f t="shared" si="58"/>
        <v>-812.26</v>
      </c>
      <c r="BL901" s="71"/>
      <c r="BM901" s="71">
        <f t="shared" si="58"/>
        <v>-5</v>
      </c>
      <c r="BN901" s="71">
        <f t="shared" si="58"/>
        <v>-19.2</v>
      </c>
      <c r="BO901" s="71">
        <f t="shared" si="58"/>
        <v>0.34</v>
      </c>
      <c r="BP901" s="71">
        <f t="shared" si="58"/>
        <v>-3.4099999999999997</v>
      </c>
      <c r="BQ901" s="71">
        <f t="shared" si="58"/>
        <v>-10</v>
      </c>
      <c r="BR901" s="71">
        <f t="shared" si="58"/>
        <v>0</v>
      </c>
      <c r="BS901" s="71">
        <f t="shared" ref="BS901:BX901" si="59">SUM(BS770:BS900)</f>
        <v>-57.19</v>
      </c>
      <c r="BT901" s="71">
        <f t="shared" si="59"/>
        <v>-162.84</v>
      </c>
      <c r="BU901" s="71">
        <f t="shared" si="59"/>
        <v>0</v>
      </c>
      <c r="BV901" s="71">
        <f t="shared" si="59"/>
        <v>0</v>
      </c>
      <c r="BW901" s="71">
        <f t="shared" si="59"/>
        <v>0</v>
      </c>
      <c r="BX901" s="71">
        <f t="shared" si="59"/>
        <v>53</v>
      </c>
      <c r="BY901" s="72">
        <f>SUM(F901:AC901)</f>
        <v>3397.12</v>
      </c>
      <c r="BZ901" s="72">
        <f>SUM(AG901:BX901)</f>
        <v>-6123.869999999999</v>
      </c>
      <c r="CA901" s="71">
        <f>SUM(CA770:CA900)</f>
        <v>595.55999999999995</v>
      </c>
      <c r="CB901" s="71">
        <f>SUM(CB770:CB900)</f>
        <v>8.7199999999996862</v>
      </c>
      <c r="CC901" s="71">
        <f>SUM(CC770:CC900)</f>
        <v>-37</v>
      </c>
      <c r="CD901" s="75"/>
    </row>
    <row r="902" spans="1:82" ht="15" customHeight="1" thickTop="1">
      <c r="A902" s="43" t="s">
        <v>24</v>
      </c>
      <c r="B902" s="103">
        <v>40730</v>
      </c>
      <c r="C902" s="104" t="s">
        <v>825</v>
      </c>
      <c r="D902" s="135"/>
      <c r="E902" s="105">
        <v>85.99</v>
      </c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73"/>
      <c r="BB902" s="73"/>
      <c r="BC902" s="74"/>
      <c r="BD902" s="74"/>
      <c r="BE902" s="74"/>
      <c r="BF902" s="74"/>
      <c r="BG902" s="73"/>
      <c r="BH902" s="73"/>
      <c r="BI902" s="73"/>
      <c r="BJ902" s="73"/>
      <c r="BK902" s="73"/>
      <c r="BL902" s="73"/>
      <c r="BM902" s="73"/>
      <c r="BN902" s="73"/>
      <c r="BO902" s="73"/>
      <c r="BP902" s="73"/>
      <c r="BQ902" s="73"/>
      <c r="BR902" s="73"/>
      <c r="BS902" s="73"/>
      <c r="BT902" s="73"/>
      <c r="BU902" s="105">
        <v>85.99</v>
      </c>
      <c r="BV902" s="73"/>
      <c r="BW902" s="73"/>
      <c r="BX902" s="73"/>
      <c r="BY902" s="73"/>
      <c r="BZ902" s="73"/>
      <c r="CA902" s="73"/>
      <c r="CB902" s="73"/>
      <c r="CC902" s="73"/>
      <c r="CD902" s="75">
        <f>E902-SUM(F902:BX902)</f>
        <v>0</v>
      </c>
    </row>
    <row r="903" spans="1:82" ht="15" customHeight="1">
      <c r="A903" s="43" t="s">
        <v>24</v>
      </c>
      <c r="B903" s="103">
        <v>40732</v>
      </c>
      <c r="C903" s="104" t="s">
        <v>739</v>
      </c>
      <c r="D903" s="106" t="s">
        <v>826</v>
      </c>
      <c r="E903" s="105">
        <v>-162.84</v>
      </c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AZ903" s="73"/>
      <c r="BA903" s="73"/>
      <c r="BB903" s="73"/>
      <c r="BC903" s="74"/>
      <c r="BD903" s="74"/>
      <c r="BE903" s="74"/>
      <c r="BF903" s="74"/>
      <c r="BG903" s="73"/>
      <c r="BH903" s="73"/>
      <c r="BI903" s="73"/>
      <c r="BJ903" s="73"/>
      <c r="BK903" s="73"/>
      <c r="BL903" s="73"/>
      <c r="BM903" s="73"/>
      <c r="BN903" s="73"/>
      <c r="BO903" s="73"/>
      <c r="BP903" s="73"/>
      <c r="BQ903" s="73"/>
      <c r="BR903" s="73"/>
      <c r="BS903" s="73"/>
      <c r="BT903" s="105">
        <v>-162.84</v>
      </c>
      <c r="BU903" s="73"/>
      <c r="BV903" s="73"/>
      <c r="BW903" s="73"/>
      <c r="BX903" s="73"/>
      <c r="BY903" s="73"/>
      <c r="BZ903" s="73"/>
      <c r="CA903" s="73"/>
      <c r="CB903" s="73"/>
      <c r="CC903" s="73"/>
      <c r="CD903" s="75">
        <f>E903-SUM(F903:BX903)</f>
        <v>0</v>
      </c>
    </row>
    <row r="904" spans="1:82" ht="15" customHeight="1">
      <c r="A904" s="43" t="s">
        <v>24</v>
      </c>
      <c r="B904" s="103">
        <v>40738</v>
      </c>
      <c r="C904" s="104" t="s">
        <v>12</v>
      </c>
      <c r="D904" s="106" t="s">
        <v>827</v>
      </c>
      <c r="E904" s="105">
        <v>-54.07</v>
      </c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AZ904" s="73"/>
      <c r="BA904" s="73"/>
      <c r="BB904" s="73"/>
      <c r="BC904" s="74"/>
      <c r="BD904" s="74"/>
      <c r="BE904" s="74"/>
      <c r="BF904" s="74"/>
      <c r="BG904" s="73"/>
      <c r="BH904" s="73"/>
      <c r="BI904" s="73"/>
      <c r="BJ904" s="73"/>
      <c r="BK904" s="73"/>
      <c r="BL904" s="73"/>
      <c r="BM904" s="73"/>
      <c r="BN904" s="73"/>
      <c r="BO904" s="73"/>
      <c r="BP904" s="73"/>
      <c r="BQ904" s="73"/>
      <c r="BR904" s="73"/>
      <c r="BS904" s="105">
        <v>-54.07</v>
      </c>
      <c r="BT904" s="73"/>
      <c r="BU904" s="73"/>
      <c r="BV904" s="73"/>
      <c r="BW904" s="73"/>
      <c r="BX904" s="73"/>
      <c r="BY904" s="73"/>
      <c r="BZ904" s="73"/>
      <c r="CA904" s="73"/>
      <c r="CB904" s="73"/>
      <c r="CC904" s="73"/>
      <c r="CD904" s="75">
        <f>E904-SUM(F904:BX904)</f>
        <v>0</v>
      </c>
    </row>
    <row r="905" spans="1:82" ht="15" customHeight="1">
      <c r="A905" s="43" t="s">
        <v>24</v>
      </c>
      <c r="B905" s="103">
        <v>40749</v>
      </c>
      <c r="C905" s="104" t="s">
        <v>13</v>
      </c>
      <c r="D905" s="106" t="s">
        <v>828</v>
      </c>
      <c r="E905" s="105">
        <v>-227.13</v>
      </c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73"/>
      <c r="BB905" s="73"/>
      <c r="BC905" s="74"/>
      <c r="BD905" s="74"/>
      <c r="BE905" s="74"/>
      <c r="BF905" s="74"/>
      <c r="BG905" s="73"/>
      <c r="BH905" s="73"/>
      <c r="BI905" s="73"/>
      <c r="BJ905" s="73"/>
      <c r="BK905" s="73"/>
      <c r="BL905" s="73"/>
      <c r="BM905" s="73"/>
      <c r="BN905" s="73"/>
      <c r="BO905" s="73"/>
      <c r="BP905" s="73"/>
      <c r="BQ905" s="73"/>
      <c r="BR905" s="73"/>
      <c r="BS905" s="73"/>
      <c r="BT905" s="73"/>
      <c r="BU905" s="105">
        <v>-227.13</v>
      </c>
      <c r="BV905" s="73"/>
      <c r="BW905" s="73"/>
      <c r="BX905" s="73"/>
      <c r="BY905" s="73"/>
      <c r="BZ905" s="73"/>
      <c r="CA905" s="73"/>
      <c r="CB905" s="73"/>
      <c r="CC905" s="73"/>
      <c r="CD905" s="75">
        <f>E905-SUM(F905:BX905)</f>
        <v>0</v>
      </c>
    </row>
    <row r="906" spans="1:82" ht="15" customHeight="1" thickBot="1">
      <c r="A906" s="43" t="s">
        <v>24</v>
      </c>
      <c r="B906" s="103">
        <v>40756</v>
      </c>
      <c r="C906" s="104" t="s">
        <v>197</v>
      </c>
      <c r="D906" s="106" t="s">
        <v>829</v>
      </c>
      <c r="E906" s="105">
        <v>-138.06</v>
      </c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73"/>
      <c r="BB906" s="73"/>
      <c r="BC906" s="74"/>
      <c r="BD906" s="74"/>
      <c r="BE906" s="74"/>
      <c r="BF906" s="74"/>
      <c r="BG906" s="73"/>
      <c r="BH906" s="73"/>
      <c r="BI906" s="105">
        <v>-138.06</v>
      </c>
      <c r="BJ906" s="73"/>
      <c r="BK906" s="73"/>
      <c r="BL906" s="73"/>
      <c r="BM906" s="73"/>
      <c r="BN906" s="73"/>
      <c r="BO906" s="73"/>
      <c r="BP906" s="73"/>
      <c r="BQ906" s="73"/>
      <c r="BR906" s="73"/>
      <c r="BS906" s="73"/>
      <c r="BT906" s="73"/>
      <c r="BU906" s="73"/>
      <c r="BV906" s="73"/>
      <c r="BW906" s="73"/>
      <c r="BX906" s="73"/>
      <c r="BY906" s="73"/>
      <c r="BZ906" s="73"/>
      <c r="CA906" s="73"/>
      <c r="CB906" s="73"/>
      <c r="CC906" s="73"/>
      <c r="CD906" s="75">
        <f>E906-SUM(F906:BX906)</f>
        <v>0</v>
      </c>
    </row>
    <row r="907" spans="1:82" ht="15" customHeight="1" thickTop="1" thickBot="1">
      <c r="A907" s="12"/>
      <c r="B907" s="46"/>
      <c r="C907" s="47" t="s">
        <v>310</v>
      </c>
      <c r="D907" s="112"/>
      <c r="E907" s="71"/>
      <c r="F907" s="71">
        <f t="shared" ref="F907:AK907" si="60">SUM(F902:F906)</f>
        <v>0</v>
      </c>
      <c r="G907" s="71">
        <f t="shared" si="60"/>
        <v>0</v>
      </c>
      <c r="H907" s="71">
        <f t="shared" si="60"/>
        <v>0</v>
      </c>
      <c r="I907" s="71">
        <f t="shared" si="60"/>
        <v>0</v>
      </c>
      <c r="J907" s="71">
        <f t="shared" si="60"/>
        <v>0</v>
      </c>
      <c r="K907" s="71">
        <f t="shared" si="60"/>
        <v>0</v>
      </c>
      <c r="L907" s="71">
        <f t="shared" si="60"/>
        <v>0</v>
      </c>
      <c r="M907" s="71">
        <f t="shared" si="60"/>
        <v>0</v>
      </c>
      <c r="N907" s="71">
        <f t="shared" si="60"/>
        <v>0</v>
      </c>
      <c r="O907" s="71">
        <f t="shared" si="60"/>
        <v>0</v>
      </c>
      <c r="P907" s="71">
        <f t="shared" si="60"/>
        <v>0</v>
      </c>
      <c r="Q907" s="71">
        <f t="shared" si="60"/>
        <v>0</v>
      </c>
      <c r="R907" s="71">
        <f t="shared" si="60"/>
        <v>0</v>
      </c>
      <c r="S907" s="71">
        <f t="shared" si="60"/>
        <v>0</v>
      </c>
      <c r="T907" s="71">
        <f t="shared" si="60"/>
        <v>0</v>
      </c>
      <c r="U907" s="71">
        <f t="shared" si="60"/>
        <v>0</v>
      </c>
      <c r="V907" s="71">
        <f t="shared" si="60"/>
        <v>0</v>
      </c>
      <c r="W907" s="71">
        <f t="shared" si="60"/>
        <v>0</v>
      </c>
      <c r="X907" s="71">
        <f t="shared" si="60"/>
        <v>0</v>
      </c>
      <c r="Y907" s="71">
        <f t="shared" si="60"/>
        <v>0</v>
      </c>
      <c r="Z907" s="71">
        <f t="shared" si="60"/>
        <v>0</v>
      </c>
      <c r="AA907" s="71">
        <f t="shared" si="60"/>
        <v>0</v>
      </c>
      <c r="AB907" s="71">
        <f t="shared" si="60"/>
        <v>0</v>
      </c>
      <c r="AC907" s="71">
        <f t="shared" si="60"/>
        <v>0</v>
      </c>
      <c r="AD907" s="71">
        <f t="shared" si="60"/>
        <v>0</v>
      </c>
      <c r="AE907" s="71">
        <f t="shared" si="60"/>
        <v>0</v>
      </c>
      <c r="AF907" s="71">
        <f t="shared" si="60"/>
        <v>0</v>
      </c>
      <c r="AG907" s="71">
        <f t="shared" si="60"/>
        <v>0</v>
      </c>
      <c r="AH907" s="71">
        <f t="shared" si="60"/>
        <v>0</v>
      </c>
      <c r="AI907" s="71">
        <f t="shared" si="60"/>
        <v>0</v>
      </c>
      <c r="AJ907" s="71">
        <f t="shared" si="60"/>
        <v>0</v>
      </c>
      <c r="AK907" s="71">
        <f t="shared" si="60"/>
        <v>0</v>
      </c>
      <c r="AL907" s="71">
        <f t="shared" ref="AL907:BR907" si="61">SUM(AL902:AL906)</f>
        <v>0</v>
      </c>
      <c r="AM907" s="71">
        <f t="shared" si="61"/>
        <v>0</v>
      </c>
      <c r="AN907" s="71">
        <f t="shared" si="61"/>
        <v>0</v>
      </c>
      <c r="AO907" s="71">
        <f t="shared" si="61"/>
        <v>0</v>
      </c>
      <c r="AP907" s="71">
        <f t="shared" si="61"/>
        <v>0</v>
      </c>
      <c r="AQ907" s="71">
        <f t="shared" si="61"/>
        <v>0</v>
      </c>
      <c r="AR907" s="71">
        <f t="shared" si="61"/>
        <v>0</v>
      </c>
      <c r="AS907" s="71">
        <f t="shared" si="61"/>
        <v>0</v>
      </c>
      <c r="AT907" s="71">
        <f t="shared" si="61"/>
        <v>0</v>
      </c>
      <c r="AU907" s="71">
        <f t="shared" si="61"/>
        <v>0</v>
      </c>
      <c r="AV907" s="71">
        <f t="shared" si="61"/>
        <v>0</v>
      </c>
      <c r="AW907" s="71">
        <f t="shared" si="61"/>
        <v>0</v>
      </c>
      <c r="AX907" s="71">
        <f t="shared" si="61"/>
        <v>0</v>
      </c>
      <c r="AY907" s="71">
        <f t="shared" si="61"/>
        <v>0</v>
      </c>
      <c r="AZ907" s="71">
        <f t="shared" si="61"/>
        <v>0</v>
      </c>
      <c r="BA907" s="71">
        <f t="shared" si="61"/>
        <v>0</v>
      </c>
      <c r="BB907" s="71">
        <f t="shared" si="61"/>
        <v>0</v>
      </c>
      <c r="BC907" s="71">
        <f t="shared" si="61"/>
        <v>0</v>
      </c>
      <c r="BD907" s="71">
        <f t="shared" si="61"/>
        <v>0</v>
      </c>
      <c r="BE907" s="71">
        <f t="shared" si="61"/>
        <v>0</v>
      </c>
      <c r="BF907" s="71">
        <f t="shared" si="61"/>
        <v>0</v>
      </c>
      <c r="BG907" s="71">
        <f t="shared" si="61"/>
        <v>0</v>
      </c>
      <c r="BH907" s="71">
        <f t="shared" si="61"/>
        <v>0</v>
      </c>
      <c r="BI907" s="71">
        <f t="shared" si="61"/>
        <v>-138.06</v>
      </c>
      <c r="BJ907" s="71">
        <f t="shared" si="61"/>
        <v>0</v>
      </c>
      <c r="BK907" s="71">
        <f t="shared" si="61"/>
        <v>0</v>
      </c>
      <c r="BL907" s="71"/>
      <c r="BM907" s="71">
        <f t="shared" si="61"/>
        <v>0</v>
      </c>
      <c r="BN907" s="71">
        <f t="shared" si="61"/>
        <v>0</v>
      </c>
      <c r="BO907" s="71">
        <f t="shared" si="61"/>
        <v>0</v>
      </c>
      <c r="BP907" s="71">
        <f t="shared" si="61"/>
        <v>0</v>
      </c>
      <c r="BQ907" s="71">
        <f t="shared" si="61"/>
        <v>0</v>
      </c>
      <c r="BR907" s="71">
        <f t="shared" si="61"/>
        <v>0</v>
      </c>
      <c r="BS907" s="71">
        <f t="shared" ref="BS907:BX907" si="62">SUM(BS902:BS906)</f>
        <v>-54.07</v>
      </c>
      <c r="BT907" s="71">
        <f t="shared" si="62"/>
        <v>-162.84</v>
      </c>
      <c r="BU907" s="71">
        <f t="shared" si="62"/>
        <v>-141.13999999999999</v>
      </c>
      <c r="BV907" s="71">
        <f t="shared" si="62"/>
        <v>0</v>
      </c>
      <c r="BW907" s="71">
        <f t="shared" si="62"/>
        <v>0</v>
      </c>
      <c r="BX907" s="71">
        <f t="shared" si="62"/>
        <v>0</v>
      </c>
      <c r="BY907" s="72">
        <f>SUM(F907:AC907)</f>
        <v>0</v>
      </c>
      <c r="BZ907" s="72">
        <f>SUM(AG907:BX907)</f>
        <v>-496.11</v>
      </c>
      <c r="CA907" s="71">
        <f>SUM(CA902:CA905)</f>
        <v>0</v>
      </c>
      <c r="CB907" s="71">
        <f>SUM(CB902:CB905)</f>
        <v>0</v>
      </c>
      <c r="CC907" s="71">
        <f>SUM(CC902:CC905)</f>
        <v>0</v>
      </c>
      <c r="CD907" s="75"/>
    </row>
    <row r="908" spans="1:82" ht="15" customHeight="1" thickTop="1">
      <c r="A908" s="43" t="s">
        <v>24</v>
      </c>
      <c r="B908" s="103">
        <v>40756</v>
      </c>
      <c r="C908" s="104" t="s">
        <v>830</v>
      </c>
      <c r="D908" s="106" t="s">
        <v>831</v>
      </c>
      <c r="E908" s="105">
        <v>-384</v>
      </c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4"/>
      <c r="BD908" s="74"/>
      <c r="BE908" s="74"/>
      <c r="BF908" s="74"/>
      <c r="BG908" s="73"/>
      <c r="BH908" s="73"/>
      <c r="BI908" s="73"/>
      <c r="BJ908" s="73"/>
      <c r="BK908" s="105">
        <v>-384</v>
      </c>
      <c r="BL908" s="105"/>
      <c r="BM908" s="73"/>
      <c r="BN908" s="73"/>
      <c r="BO908" s="73"/>
      <c r="BP908" s="73"/>
      <c r="BQ908" s="73"/>
      <c r="BR908" s="73"/>
      <c r="BS908" s="73"/>
      <c r="BT908" s="73"/>
      <c r="BU908" s="73"/>
      <c r="BV908" s="73"/>
      <c r="BW908" s="73"/>
      <c r="BX908" s="73"/>
      <c r="BY908" s="73"/>
      <c r="BZ908" s="73"/>
      <c r="CA908" s="73"/>
      <c r="CB908" s="73"/>
      <c r="CC908" s="73"/>
      <c r="CD908" s="75">
        <f t="shared" ref="CD908:CD922" si="63">E908-SUM(F908:BX908)</f>
        <v>0</v>
      </c>
    </row>
    <row r="909" spans="1:82" ht="15" customHeight="1">
      <c r="A909" s="43" t="s">
        <v>24</v>
      </c>
      <c r="B909" s="103">
        <v>40756</v>
      </c>
      <c r="C909" s="104" t="s">
        <v>180</v>
      </c>
      <c r="D909" s="135" t="s">
        <v>526</v>
      </c>
      <c r="E909" s="105">
        <v>-1.1499999999999999</v>
      </c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4"/>
      <c r="BD909" s="74"/>
      <c r="BE909" s="74"/>
      <c r="BF909" s="74"/>
      <c r="BG909" s="73"/>
      <c r="BH909" s="73"/>
      <c r="BI909" s="73"/>
      <c r="BJ909" s="73"/>
      <c r="BK909" s="73"/>
      <c r="BL909" s="73"/>
      <c r="BM909" s="105">
        <v>-1.1499999999999999</v>
      </c>
      <c r="BN909" s="73"/>
      <c r="BO909" s="73"/>
      <c r="BP909" s="73"/>
      <c r="BQ909" s="73"/>
      <c r="BR909" s="73"/>
      <c r="BS909" s="73"/>
      <c r="BT909" s="73"/>
      <c r="BU909" s="73"/>
      <c r="BV909" s="73"/>
      <c r="BW909" s="73"/>
      <c r="BX909" s="73"/>
      <c r="BY909" s="73"/>
      <c r="BZ909" s="73"/>
      <c r="CA909" s="73"/>
      <c r="CB909" s="73"/>
      <c r="CC909" s="73"/>
      <c r="CD909" s="75">
        <f t="shared" si="63"/>
        <v>0</v>
      </c>
    </row>
    <row r="910" spans="1:82" ht="15" customHeight="1">
      <c r="A910" s="43" t="s">
        <v>24</v>
      </c>
      <c r="B910" s="103">
        <v>40765</v>
      </c>
      <c r="C910" s="104" t="s">
        <v>739</v>
      </c>
      <c r="D910" s="106" t="s">
        <v>832</v>
      </c>
      <c r="E910" s="105">
        <v>-162.84</v>
      </c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73"/>
      <c r="BB910" s="73"/>
      <c r="BC910" s="74"/>
      <c r="BD910" s="74"/>
      <c r="BE910" s="74"/>
      <c r="BF910" s="74"/>
      <c r="BG910" s="73"/>
      <c r="BH910" s="73"/>
      <c r="BI910" s="73"/>
      <c r="BJ910" s="73"/>
      <c r="BK910" s="73"/>
      <c r="BL910" s="73"/>
      <c r="BM910" s="73"/>
      <c r="BN910" s="73"/>
      <c r="BO910" s="73"/>
      <c r="BP910" s="73"/>
      <c r="BQ910" s="73"/>
      <c r="BR910" s="73"/>
      <c r="BS910" s="73"/>
      <c r="BT910" s="105">
        <v>-162.84</v>
      </c>
      <c r="BU910" s="73"/>
      <c r="BV910" s="73"/>
      <c r="BW910" s="73"/>
      <c r="BX910" s="73"/>
      <c r="BY910" s="73"/>
      <c r="BZ910" s="73"/>
      <c r="CA910" s="73"/>
      <c r="CB910" s="73"/>
      <c r="CC910" s="73"/>
      <c r="CD910" s="75">
        <f t="shared" si="63"/>
        <v>0</v>
      </c>
    </row>
    <row r="911" spans="1:82" ht="15" customHeight="1">
      <c r="A911" s="43" t="s">
        <v>24</v>
      </c>
      <c r="B911" s="103">
        <v>40765</v>
      </c>
      <c r="C911" s="104" t="s">
        <v>854</v>
      </c>
      <c r="D911" s="135"/>
      <c r="E911" s="105">
        <v>59.87</v>
      </c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105">
        <v>59.87</v>
      </c>
      <c r="BB911" s="73"/>
      <c r="BC911" s="74"/>
      <c r="BD911" s="74"/>
      <c r="BE911" s="74"/>
      <c r="BF911" s="74"/>
      <c r="BG911" s="73"/>
      <c r="BH911" s="73"/>
      <c r="BI911" s="73"/>
      <c r="BJ911" s="73"/>
      <c r="BK911" s="73"/>
      <c r="BL911" s="73"/>
      <c r="BM911" s="73"/>
      <c r="BN911" s="73"/>
      <c r="BO911" s="73"/>
      <c r="BP911" s="73"/>
      <c r="BQ911" s="73"/>
      <c r="BR911" s="73"/>
      <c r="BS911" s="73"/>
      <c r="BT911" s="73"/>
      <c r="BU911" s="73"/>
      <c r="BV911" s="73"/>
      <c r="BW911" s="73"/>
      <c r="BX911" s="73"/>
      <c r="BY911" s="73"/>
      <c r="BZ911" s="73"/>
      <c r="CA911" s="105">
        <v>59.87</v>
      </c>
      <c r="CB911" s="73"/>
      <c r="CC911" s="73"/>
      <c r="CD911" s="75">
        <f t="shared" si="63"/>
        <v>0</v>
      </c>
    </row>
    <row r="912" spans="1:82" ht="15" customHeight="1">
      <c r="A912" s="43" t="s">
        <v>24</v>
      </c>
      <c r="B912" s="103">
        <v>40766</v>
      </c>
      <c r="C912" s="104" t="s">
        <v>12</v>
      </c>
      <c r="D912" s="106" t="s">
        <v>833</v>
      </c>
      <c r="E912" s="105">
        <v>-2.04</v>
      </c>
      <c r="F912" s="73"/>
      <c r="G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73"/>
      <c r="BB912" s="73"/>
      <c r="BC912" s="74"/>
      <c r="BD912" s="74"/>
      <c r="BE912" s="74"/>
      <c r="BF912" s="74"/>
      <c r="BG912" s="73"/>
      <c r="BH912" s="73"/>
      <c r="BI912" s="73"/>
      <c r="BJ912" s="73"/>
      <c r="BK912" s="73"/>
      <c r="BL912" s="73"/>
      <c r="BM912" s="73"/>
      <c r="BN912" s="73"/>
      <c r="BO912" s="73"/>
      <c r="BP912" s="73"/>
      <c r="BQ912" s="73"/>
      <c r="BR912" s="73"/>
      <c r="BS912" s="105">
        <v>-2.04</v>
      </c>
      <c r="BT912" s="73"/>
      <c r="BU912" s="73"/>
      <c r="BV912" s="73"/>
      <c r="BW912" s="73"/>
      <c r="BX912" s="73"/>
      <c r="BY912" s="73"/>
      <c r="BZ912" s="73"/>
      <c r="CA912" s="73"/>
      <c r="CB912" s="73"/>
      <c r="CC912" s="73"/>
      <c r="CD912" s="75">
        <f t="shared" si="63"/>
        <v>0</v>
      </c>
    </row>
    <row r="913" spans="1:82" ht="15" customHeight="1">
      <c r="A913" s="43" t="s">
        <v>24</v>
      </c>
      <c r="B913" s="103">
        <v>40767</v>
      </c>
      <c r="C913" s="104" t="s">
        <v>50</v>
      </c>
      <c r="D913" s="106" t="s">
        <v>861</v>
      </c>
      <c r="E913" s="142">
        <v>-60</v>
      </c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4"/>
      <c r="BD913" s="74"/>
      <c r="BE913" s="74"/>
      <c r="BF913" s="74"/>
      <c r="BG913" s="73"/>
      <c r="BH913" s="73"/>
      <c r="BI913" s="73"/>
      <c r="BJ913" s="73"/>
      <c r="BK913" s="73"/>
      <c r="BL913" s="73"/>
      <c r="BM913" s="73"/>
      <c r="BN913" s="73"/>
      <c r="BO913" s="73"/>
      <c r="BP913" s="73"/>
      <c r="BQ913" s="73"/>
      <c r="BR913" s="73"/>
      <c r="BS913" s="73"/>
      <c r="BT913" s="73"/>
      <c r="BU913" s="73"/>
      <c r="BV913" s="142">
        <v>-60</v>
      </c>
      <c r="BW913" s="73"/>
      <c r="BX913" s="73"/>
      <c r="BY913" s="73"/>
      <c r="CA913" s="73"/>
      <c r="CB913" s="73"/>
      <c r="CC913" s="73"/>
      <c r="CD913" s="75">
        <f t="shared" si="63"/>
        <v>0</v>
      </c>
    </row>
    <row r="914" spans="1:82" ht="15" customHeight="1">
      <c r="A914" s="43" t="s">
        <v>24</v>
      </c>
      <c r="B914" s="103">
        <v>40786</v>
      </c>
      <c r="C914" s="104" t="s">
        <v>197</v>
      </c>
      <c r="D914" s="106" t="s">
        <v>834</v>
      </c>
      <c r="E914" s="105">
        <v>-138.06</v>
      </c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73"/>
      <c r="BB914" s="73"/>
      <c r="BC914" s="74"/>
      <c r="BD914" s="74"/>
      <c r="BE914" s="74"/>
      <c r="BF914" s="74"/>
      <c r="BG914" s="73"/>
      <c r="BH914" s="73"/>
      <c r="BI914" s="105">
        <v>-138.06</v>
      </c>
      <c r="BJ914" s="73"/>
      <c r="BK914" s="73"/>
      <c r="BL914" s="73"/>
      <c r="BM914" s="73"/>
      <c r="BN914" s="73"/>
      <c r="BO914" s="73"/>
      <c r="BP914" s="73"/>
      <c r="BQ914" s="73"/>
      <c r="BR914" s="73"/>
      <c r="BS914" s="73"/>
      <c r="BT914" s="73"/>
      <c r="BU914" s="73"/>
      <c r="BV914" s="73"/>
      <c r="BW914" s="73"/>
      <c r="BX914" s="73"/>
      <c r="BY914" s="73"/>
      <c r="BZ914" s="73"/>
      <c r="CA914" s="73"/>
      <c r="CB914" s="73"/>
      <c r="CC914" s="73"/>
      <c r="CD914" s="75">
        <f t="shared" si="63"/>
        <v>0</v>
      </c>
    </row>
    <row r="915" spans="1:82" ht="15" customHeight="1">
      <c r="A915" s="43" t="s">
        <v>24</v>
      </c>
      <c r="B915" s="103">
        <v>40805</v>
      </c>
      <c r="C915" s="104" t="s">
        <v>13</v>
      </c>
      <c r="D915" s="106" t="s">
        <v>835</v>
      </c>
      <c r="E915" s="105">
        <v>-10.75</v>
      </c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73"/>
      <c r="BB915" s="73"/>
      <c r="BC915" s="74"/>
      <c r="BD915" s="74"/>
      <c r="BE915" s="74"/>
      <c r="BF915" s="74"/>
      <c r="BG915" s="73"/>
      <c r="BH915" s="73"/>
      <c r="BI915" s="73"/>
      <c r="BJ915" s="73"/>
      <c r="BK915" s="73"/>
      <c r="BL915" s="73"/>
      <c r="BM915" s="73"/>
      <c r="BN915" s="73"/>
      <c r="BO915" s="73"/>
      <c r="BP915" s="73"/>
      <c r="BQ915" s="73"/>
      <c r="BR915" s="73"/>
      <c r="BS915" s="73"/>
      <c r="BT915" s="73"/>
      <c r="BU915" s="105">
        <v>-10.75</v>
      </c>
      <c r="BV915" s="73"/>
      <c r="BW915" s="73"/>
      <c r="BX915" s="73"/>
      <c r="BY915" s="73"/>
      <c r="BZ915" s="73"/>
      <c r="CA915" s="73"/>
      <c r="CB915" s="73"/>
      <c r="CC915" s="73"/>
      <c r="CD915" s="75">
        <f t="shared" si="63"/>
        <v>0</v>
      </c>
    </row>
    <row r="916" spans="1:82" ht="15" customHeight="1">
      <c r="A916" s="43" t="s">
        <v>24</v>
      </c>
      <c r="B916" s="103">
        <v>40808</v>
      </c>
      <c r="C916" s="104" t="s">
        <v>313</v>
      </c>
      <c r="D916" s="106" t="s">
        <v>836</v>
      </c>
      <c r="E916" s="105">
        <v>-59.98</v>
      </c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73"/>
      <c r="BB916" s="73"/>
      <c r="BC916" s="74"/>
      <c r="BD916" s="74"/>
      <c r="BE916" s="74"/>
      <c r="BF916" s="74"/>
      <c r="BG916" s="73"/>
      <c r="BH916" s="73"/>
      <c r="BI916" s="73"/>
      <c r="BJ916" s="73"/>
      <c r="BK916" s="73"/>
      <c r="BL916" s="73"/>
      <c r="BM916" s="73"/>
      <c r="BN916" s="73"/>
      <c r="BO916" s="73"/>
      <c r="BP916" s="73"/>
      <c r="BQ916" s="73"/>
      <c r="BR916" s="73"/>
      <c r="BS916" s="73"/>
      <c r="BT916" s="73"/>
      <c r="BU916" s="105">
        <v>-59.98</v>
      </c>
      <c r="BV916" s="73"/>
      <c r="BW916" s="73"/>
      <c r="BX916" s="73"/>
      <c r="BY916" s="73"/>
      <c r="BZ916" s="73"/>
      <c r="CA916" s="73"/>
      <c r="CB916" s="73"/>
      <c r="CC916" s="73"/>
      <c r="CD916" s="75">
        <f t="shared" si="63"/>
        <v>0</v>
      </c>
    </row>
    <row r="917" spans="1:82" ht="15" customHeight="1">
      <c r="A917" s="43" t="s">
        <v>24</v>
      </c>
      <c r="B917" s="103">
        <v>40808</v>
      </c>
      <c r="C917" s="104" t="s">
        <v>180</v>
      </c>
      <c r="D917" s="135" t="s">
        <v>526</v>
      </c>
      <c r="E917" s="105">
        <v>-4.8499999999999996</v>
      </c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73"/>
      <c r="BB917" s="73"/>
      <c r="BC917" s="74"/>
      <c r="BD917" s="74"/>
      <c r="BE917" s="74"/>
      <c r="BF917" s="74"/>
      <c r="BG917" s="73"/>
      <c r="BH917" s="73"/>
      <c r="BI917" s="73"/>
      <c r="BJ917" s="73"/>
      <c r="BK917" s="73"/>
      <c r="BL917" s="73"/>
      <c r="BM917" s="105">
        <v>-4.8499999999999996</v>
      </c>
      <c r="BN917" s="73"/>
      <c r="BO917" s="73"/>
      <c r="BP917" s="73"/>
      <c r="BQ917" s="73"/>
      <c r="BR917" s="73"/>
      <c r="BS917" s="73"/>
      <c r="BT917" s="73"/>
      <c r="BU917" s="73"/>
      <c r="BV917" s="73"/>
      <c r="BW917" s="73"/>
      <c r="BX917" s="73"/>
      <c r="BY917" s="73"/>
      <c r="BZ917" s="73"/>
      <c r="CA917" s="73"/>
      <c r="CB917" s="73"/>
      <c r="CC917" s="73"/>
      <c r="CD917" s="75">
        <f t="shared" si="63"/>
        <v>0</v>
      </c>
    </row>
    <row r="918" spans="1:82" ht="15" customHeight="1">
      <c r="A918" s="48" t="s">
        <v>23</v>
      </c>
      <c r="B918" s="103">
        <v>40812</v>
      </c>
      <c r="C918" s="104" t="s">
        <v>520</v>
      </c>
      <c r="D918" s="135" t="s">
        <v>526</v>
      </c>
      <c r="E918" s="121">
        <v>2.76</v>
      </c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73"/>
      <c r="BB918" s="73"/>
      <c r="BC918" s="74"/>
      <c r="BD918" s="74"/>
      <c r="BE918" s="74"/>
      <c r="BF918" s="74"/>
      <c r="BG918" s="73"/>
      <c r="BH918" s="73"/>
      <c r="BI918" s="73"/>
      <c r="BJ918" s="73"/>
      <c r="BK918" s="73"/>
      <c r="BL918" s="73"/>
      <c r="BM918" s="73"/>
      <c r="BN918" s="121">
        <v>2</v>
      </c>
      <c r="BO918" s="121">
        <v>0.34</v>
      </c>
      <c r="BP918" s="121">
        <v>0.42</v>
      </c>
      <c r="BQ918" s="73"/>
      <c r="BR918" s="73"/>
      <c r="BS918" s="73"/>
      <c r="BT918" s="73"/>
      <c r="BU918" s="73"/>
      <c r="BV918" s="73"/>
      <c r="BW918" s="73"/>
      <c r="BX918" s="73"/>
      <c r="BY918" s="73"/>
      <c r="BZ918" s="73"/>
      <c r="CA918" s="73"/>
      <c r="CB918" s="73"/>
      <c r="CC918" s="73"/>
      <c r="CD918" s="75">
        <f t="shared" si="63"/>
        <v>0</v>
      </c>
    </row>
    <row r="919" spans="1:82" ht="15" customHeight="1">
      <c r="A919" s="43" t="s">
        <v>24</v>
      </c>
      <c r="B919" s="103">
        <v>40840</v>
      </c>
      <c r="C919" s="104" t="s">
        <v>837</v>
      </c>
      <c r="D919" s="135"/>
      <c r="E919" s="105">
        <v>24.83</v>
      </c>
      <c r="F919" s="73"/>
      <c r="G919" s="73"/>
      <c r="H919" s="73"/>
      <c r="I919" s="73"/>
      <c r="J919" s="73"/>
      <c r="K919" s="73"/>
      <c r="L919" s="105">
        <v>24.83</v>
      </c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73"/>
      <c r="BB919" s="73"/>
      <c r="BC919" s="74"/>
      <c r="BD919" s="74"/>
      <c r="BE919" s="74"/>
      <c r="BF919" s="74"/>
      <c r="BG919" s="73"/>
      <c r="BH919" s="73"/>
      <c r="BI919" s="73"/>
      <c r="BJ919" s="73"/>
      <c r="BK919" s="73"/>
      <c r="BL919" s="73"/>
      <c r="BM919" s="73"/>
      <c r="BN919" s="73"/>
      <c r="BO919" s="73"/>
      <c r="BP919" s="73"/>
      <c r="BQ919" s="73"/>
      <c r="BR919" s="73"/>
      <c r="BS919" s="73"/>
      <c r="BT919" s="73"/>
      <c r="BU919" s="73"/>
      <c r="BV919" s="73"/>
      <c r="BW919" s="73"/>
      <c r="BX919" s="73"/>
      <c r="BY919" s="73"/>
      <c r="BZ919" s="73"/>
      <c r="CA919" s="73"/>
      <c r="CB919" s="73"/>
      <c r="CC919" s="73"/>
      <c r="CD919" s="75">
        <f t="shared" si="63"/>
        <v>0</v>
      </c>
    </row>
    <row r="920" spans="1:82" ht="15" customHeight="1">
      <c r="A920" s="48" t="s">
        <v>23</v>
      </c>
      <c r="B920" s="103">
        <v>40935</v>
      </c>
      <c r="C920" s="104" t="s">
        <v>522</v>
      </c>
      <c r="D920" s="150"/>
      <c r="E920" s="121">
        <v>2.76</v>
      </c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AZ920" s="73"/>
      <c r="BA920" s="73"/>
      <c r="BB920" s="73"/>
      <c r="BC920" s="74"/>
      <c r="BD920" s="74"/>
      <c r="BE920" s="74"/>
      <c r="BF920" s="74"/>
      <c r="BG920" s="73"/>
      <c r="BH920" s="73"/>
      <c r="BI920" s="73"/>
      <c r="BJ920" s="73"/>
      <c r="BK920" s="73"/>
      <c r="BL920" s="73"/>
      <c r="BM920" s="73"/>
      <c r="BN920" s="121">
        <v>2</v>
      </c>
      <c r="BO920" s="121">
        <v>0.34</v>
      </c>
      <c r="BP920" s="121">
        <v>0.42</v>
      </c>
      <c r="BQ920" s="73"/>
      <c r="BR920" s="73"/>
      <c r="BS920" s="73"/>
      <c r="BT920" s="73"/>
      <c r="BU920" s="73"/>
      <c r="BV920" s="73"/>
      <c r="BW920" s="73"/>
      <c r="BX920" s="73"/>
      <c r="BY920" s="73"/>
      <c r="BZ920" s="73"/>
      <c r="CA920" s="73"/>
      <c r="CB920" s="73"/>
      <c r="CC920" s="73"/>
      <c r="CD920" s="75">
        <f t="shared" si="63"/>
        <v>0</v>
      </c>
    </row>
    <row r="921" spans="1:82" ht="15" customHeight="1">
      <c r="A921" s="43" t="s">
        <v>24</v>
      </c>
      <c r="B921" s="103">
        <v>41396</v>
      </c>
      <c r="C921" s="104" t="s">
        <v>5</v>
      </c>
      <c r="D921" s="135"/>
      <c r="E921" s="105">
        <v>255</v>
      </c>
      <c r="F921" s="73"/>
      <c r="G921" s="73"/>
      <c r="H921" s="73"/>
      <c r="I921" s="73"/>
      <c r="J921" s="105">
        <v>255</v>
      </c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AZ921" s="73"/>
      <c r="BA921" s="73"/>
      <c r="BB921" s="73"/>
      <c r="BC921" s="73"/>
      <c r="BD921" s="73"/>
      <c r="BE921" s="73"/>
      <c r="BF921" s="73"/>
      <c r="BG921" s="73"/>
      <c r="BH921" s="73"/>
      <c r="BI921" s="73"/>
      <c r="BJ921" s="73"/>
      <c r="BK921" s="73"/>
      <c r="BL921" s="73"/>
      <c r="BM921" s="73"/>
      <c r="BN921" s="73"/>
      <c r="BO921" s="73"/>
      <c r="BP921" s="73"/>
      <c r="BQ921" s="73"/>
      <c r="BR921" s="73"/>
      <c r="BS921" s="73"/>
      <c r="BT921" s="73"/>
      <c r="BU921" s="73"/>
      <c r="BV921" s="73"/>
      <c r="BW921" s="73"/>
      <c r="BX921" s="73"/>
      <c r="BY921" s="73"/>
      <c r="BZ921" s="73"/>
      <c r="CA921" s="73"/>
      <c r="CB921" s="73"/>
      <c r="CC921" s="73"/>
      <c r="CD921" s="75">
        <f t="shared" si="63"/>
        <v>0</v>
      </c>
    </row>
    <row r="922" spans="1:82" ht="15" customHeight="1" thickBot="1">
      <c r="A922" s="43" t="s">
        <v>24</v>
      </c>
      <c r="B922" s="103">
        <v>41519</v>
      </c>
      <c r="C922" s="104" t="s">
        <v>5</v>
      </c>
      <c r="D922" s="135"/>
      <c r="E922" s="105">
        <v>1416</v>
      </c>
      <c r="F922" s="73"/>
      <c r="G922" s="73"/>
      <c r="H922" s="105">
        <v>1416</v>
      </c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AZ922" s="73"/>
      <c r="BA922" s="73"/>
      <c r="BB922" s="73"/>
      <c r="BC922" s="73"/>
      <c r="BD922" s="73"/>
      <c r="BE922" s="73"/>
      <c r="BF922" s="73"/>
      <c r="BG922" s="73"/>
      <c r="BH922" s="73"/>
      <c r="BI922" s="73"/>
      <c r="BJ922" s="73"/>
      <c r="BK922" s="73"/>
      <c r="BL922" s="73"/>
      <c r="BM922" s="73"/>
      <c r="BN922" s="73"/>
      <c r="BO922" s="73"/>
      <c r="BP922" s="73"/>
      <c r="BQ922" s="73"/>
      <c r="BR922" s="73"/>
      <c r="BS922" s="73"/>
      <c r="BT922" s="73"/>
      <c r="BU922" s="73"/>
      <c r="BV922" s="73"/>
      <c r="BW922" s="73"/>
      <c r="BX922" s="73"/>
      <c r="BY922" s="73"/>
      <c r="BZ922" s="73"/>
      <c r="CA922" s="73"/>
      <c r="CB922" s="73"/>
      <c r="CC922" s="73"/>
      <c r="CD922" s="75">
        <f t="shared" si="63"/>
        <v>0</v>
      </c>
    </row>
    <row r="923" spans="1:82" ht="15" customHeight="1" thickTop="1" thickBot="1">
      <c r="A923" s="12"/>
      <c r="B923" s="46"/>
      <c r="C923" s="47" t="s">
        <v>312</v>
      </c>
      <c r="D923" s="112"/>
      <c r="E923" s="71"/>
      <c r="F923" s="71">
        <f t="shared" ref="F923:P923" si="64">SUM(F908:F922)</f>
        <v>0</v>
      </c>
      <c r="G923" s="71">
        <f t="shared" si="64"/>
        <v>0</v>
      </c>
      <c r="H923" s="71">
        <f t="shared" si="64"/>
        <v>1416</v>
      </c>
      <c r="I923" s="71">
        <f t="shared" si="64"/>
        <v>0</v>
      </c>
      <c r="J923" s="71">
        <f t="shared" si="64"/>
        <v>255</v>
      </c>
      <c r="K923" s="71">
        <f t="shared" si="64"/>
        <v>0</v>
      </c>
      <c r="L923" s="71">
        <f t="shared" si="64"/>
        <v>24.83</v>
      </c>
      <c r="M923" s="71">
        <f t="shared" si="64"/>
        <v>0</v>
      </c>
      <c r="N923" s="71">
        <f t="shared" si="64"/>
        <v>0</v>
      </c>
      <c r="O923" s="71">
        <f t="shared" si="64"/>
        <v>0</v>
      </c>
      <c r="P923" s="71">
        <f t="shared" si="64"/>
        <v>0</v>
      </c>
      <c r="Q923" s="71">
        <f t="shared" ref="Q923:BR923" si="65">SUM(Q908:Q921)</f>
        <v>0</v>
      </c>
      <c r="R923" s="71">
        <f t="shared" si="65"/>
        <v>0</v>
      </c>
      <c r="S923" s="71">
        <f t="shared" si="65"/>
        <v>0</v>
      </c>
      <c r="T923" s="71">
        <f t="shared" si="65"/>
        <v>0</v>
      </c>
      <c r="U923" s="71">
        <f t="shared" si="65"/>
        <v>0</v>
      </c>
      <c r="V923" s="71">
        <f t="shared" si="65"/>
        <v>0</v>
      </c>
      <c r="W923" s="71">
        <f t="shared" si="65"/>
        <v>0</v>
      </c>
      <c r="X923" s="71">
        <f t="shared" si="65"/>
        <v>0</v>
      </c>
      <c r="Y923" s="71">
        <f t="shared" si="65"/>
        <v>0</v>
      </c>
      <c r="Z923" s="71">
        <f t="shared" si="65"/>
        <v>0</v>
      </c>
      <c r="AA923" s="71">
        <f t="shared" si="65"/>
        <v>0</v>
      </c>
      <c r="AB923" s="71">
        <f t="shared" si="65"/>
        <v>0</v>
      </c>
      <c r="AC923" s="71">
        <f t="shared" si="65"/>
        <v>0</v>
      </c>
      <c r="AD923" s="71">
        <f t="shared" si="65"/>
        <v>0</v>
      </c>
      <c r="AE923" s="71">
        <f t="shared" si="65"/>
        <v>0</v>
      </c>
      <c r="AF923" s="71">
        <f t="shared" si="65"/>
        <v>0</v>
      </c>
      <c r="AG923" s="71">
        <f t="shared" si="65"/>
        <v>0</v>
      </c>
      <c r="AH923" s="71">
        <f t="shared" si="65"/>
        <v>0</v>
      </c>
      <c r="AI923" s="71">
        <f t="shared" si="65"/>
        <v>0</v>
      </c>
      <c r="AJ923" s="71">
        <f t="shared" si="65"/>
        <v>0</v>
      </c>
      <c r="AK923" s="71">
        <f t="shared" si="65"/>
        <v>0</v>
      </c>
      <c r="AL923" s="71">
        <f t="shared" si="65"/>
        <v>0</v>
      </c>
      <c r="AM923" s="71">
        <f t="shared" si="65"/>
        <v>0</v>
      </c>
      <c r="AN923" s="71">
        <f t="shared" si="65"/>
        <v>0</v>
      </c>
      <c r="AO923" s="71">
        <f t="shared" si="65"/>
        <v>0</v>
      </c>
      <c r="AP923" s="71">
        <f t="shared" si="65"/>
        <v>0</v>
      </c>
      <c r="AQ923" s="71">
        <f t="shared" si="65"/>
        <v>0</v>
      </c>
      <c r="AR923" s="71">
        <f t="shared" si="65"/>
        <v>0</v>
      </c>
      <c r="AS923" s="71">
        <f t="shared" si="65"/>
        <v>0</v>
      </c>
      <c r="AT923" s="71">
        <f t="shared" si="65"/>
        <v>0</v>
      </c>
      <c r="AU923" s="71">
        <f t="shared" si="65"/>
        <v>0</v>
      </c>
      <c r="AV923" s="71">
        <f t="shared" si="65"/>
        <v>0</v>
      </c>
      <c r="AW923" s="71">
        <f t="shared" si="65"/>
        <v>0</v>
      </c>
      <c r="AX923" s="71">
        <f t="shared" si="65"/>
        <v>0</v>
      </c>
      <c r="AY923" s="71">
        <f t="shared" si="65"/>
        <v>0</v>
      </c>
      <c r="AZ923" s="71">
        <f t="shared" si="65"/>
        <v>0</v>
      </c>
      <c r="BA923" s="71">
        <f t="shared" si="65"/>
        <v>59.87</v>
      </c>
      <c r="BB923" s="71">
        <f t="shared" si="65"/>
        <v>0</v>
      </c>
      <c r="BC923" s="71">
        <f t="shared" si="65"/>
        <v>0</v>
      </c>
      <c r="BD923" s="71">
        <f t="shared" si="65"/>
        <v>0</v>
      </c>
      <c r="BE923" s="71">
        <f t="shared" si="65"/>
        <v>0</v>
      </c>
      <c r="BF923" s="71">
        <f t="shared" si="65"/>
        <v>0</v>
      </c>
      <c r="BG923" s="71">
        <f t="shared" si="65"/>
        <v>0</v>
      </c>
      <c r="BH923" s="71">
        <f t="shared" si="65"/>
        <v>0</v>
      </c>
      <c r="BI923" s="71">
        <f t="shared" si="65"/>
        <v>-138.06</v>
      </c>
      <c r="BJ923" s="71">
        <f t="shared" si="65"/>
        <v>0</v>
      </c>
      <c r="BK923" s="71">
        <f t="shared" si="65"/>
        <v>-384</v>
      </c>
      <c r="BL923" s="71"/>
      <c r="BM923" s="71">
        <f t="shared" si="65"/>
        <v>-6</v>
      </c>
      <c r="BN923" s="71">
        <f t="shared" si="65"/>
        <v>4</v>
      </c>
      <c r="BO923" s="71">
        <f t="shared" si="65"/>
        <v>0.68</v>
      </c>
      <c r="BP923" s="71">
        <f t="shared" si="65"/>
        <v>0.84</v>
      </c>
      <c r="BQ923" s="71">
        <f t="shared" si="65"/>
        <v>0</v>
      </c>
      <c r="BR923" s="71">
        <f t="shared" si="65"/>
        <v>0</v>
      </c>
      <c r="BS923" s="71">
        <f t="shared" ref="BS923:BX923" si="66">SUM(BS908:BS921)</f>
        <v>-2.04</v>
      </c>
      <c r="BT923" s="71">
        <f t="shared" si="66"/>
        <v>-162.84</v>
      </c>
      <c r="BU923" s="71">
        <f t="shared" si="66"/>
        <v>-70.72999999999999</v>
      </c>
      <c r="BV923" s="71">
        <f t="shared" si="66"/>
        <v>-60</v>
      </c>
      <c r="BW923" s="71">
        <f t="shared" si="66"/>
        <v>0</v>
      </c>
      <c r="BX923" s="71">
        <f t="shared" si="66"/>
        <v>0</v>
      </c>
      <c r="BY923" s="72">
        <f>SUM(F923:AC923)</f>
        <v>1695.83</v>
      </c>
      <c r="BZ923" s="72">
        <f>SUM(AG923:BX923)</f>
        <v>-758.28000000000009</v>
      </c>
      <c r="CA923" s="71">
        <f>SUM(CA908:CA922)</f>
        <v>59.87</v>
      </c>
      <c r="CB923" s="71">
        <f>SUM(CB908:CB922)</f>
        <v>0</v>
      </c>
      <c r="CC923" s="71">
        <f>SUM(CC908:CC922)</f>
        <v>0</v>
      </c>
      <c r="CD923" s="75"/>
    </row>
    <row r="924" spans="1:82" ht="15.75" thickTop="1"/>
  </sheetData>
  <autoFilter ref="A1:CD923">
    <filterColumn colId="2"/>
    <filterColumn colId="3"/>
    <filterColumn colId="4"/>
    <filterColumn colId="33"/>
    <filterColumn colId="62"/>
    <filterColumn colId="63"/>
    <filterColumn colId="65"/>
    <filterColumn colId="71"/>
    <filterColumn colId="72"/>
    <filterColumn colId="81"/>
  </autoFilter>
  <pageMargins left="0.19685039370078741" right="0.19685039370078741" top="0.19685039370078741" bottom="0.19685039370078741" header="0.31496062992125984" footer="0.31496062992125984"/>
  <pageSetup paperSize="9" scale="75" orientation="landscape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"/>
  <dimension ref="A1:E584"/>
  <sheetViews>
    <sheetView tabSelected="1" zoomScale="50" zoomScaleNormal="50" workbookViewId="0">
      <pane ySplit="1" topLeftCell="A2" activePane="bottomLeft" state="frozen"/>
      <selection pane="bottomLeft" activeCell="H580" sqref="H580"/>
    </sheetView>
  </sheetViews>
  <sheetFormatPr defaultColWidth="11.42578125" defaultRowHeight="11.25"/>
  <cols>
    <col min="1" max="1" width="6.7109375" style="14" customWidth="1"/>
    <col min="2" max="2" width="9.7109375" style="66" customWidth="1"/>
    <col min="3" max="3" width="50.42578125" style="65" customWidth="1"/>
    <col min="4" max="5" width="10.7109375" style="58" customWidth="1"/>
    <col min="6" max="16384" width="11.42578125" style="57"/>
  </cols>
  <sheetData>
    <row r="1" spans="1:5" ht="15" customHeight="1">
      <c r="A1" s="59" t="s">
        <v>75</v>
      </c>
      <c r="B1" s="60" t="s">
        <v>48</v>
      </c>
      <c r="C1" s="60" t="s">
        <v>33</v>
      </c>
      <c r="D1" s="60" t="s">
        <v>76</v>
      </c>
      <c r="E1" s="61" t="s">
        <v>78</v>
      </c>
    </row>
    <row r="2" spans="1:5" ht="15" customHeight="1" thickBot="1">
      <c r="A2" s="43" t="s">
        <v>24</v>
      </c>
      <c r="B2" s="44">
        <v>40421</v>
      </c>
      <c r="C2" s="49" t="s">
        <v>176</v>
      </c>
      <c r="D2" s="50"/>
      <c r="E2" s="53">
        <v>29584.789999999997</v>
      </c>
    </row>
    <row r="3" spans="1:5" ht="15" customHeight="1" thickTop="1" thickBot="1">
      <c r="A3" s="67"/>
      <c r="B3" s="68"/>
      <c r="C3" s="47" t="s">
        <v>1</v>
      </c>
      <c r="D3" s="119"/>
      <c r="E3" s="153"/>
    </row>
    <row r="4" spans="1:5" ht="15" customHeight="1" thickTop="1">
      <c r="A4" s="43" t="s">
        <v>24</v>
      </c>
      <c r="B4" s="103">
        <v>40424</v>
      </c>
      <c r="C4" s="104" t="s">
        <v>177</v>
      </c>
      <c r="D4" s="105">
        <v>1000</v>
      </c>
      <c r="E4" s="53">
        <f>E2+D4</f>
        <v>30584.789999999997</v>
      </c>
    </row>
    <row r="5" spans="1:5" ht="15" customHeight="1">
      <c r="A5" s="43" t="s">
        <v>24</v>
      </c>
      <c r="B5" s="103">
        <v>40424</v>
      </c>
      <c r="C5" s="104" t="s">
        <v>177</v>
      </c>
      <c r="D5" s="105">
        <v>710.5</v>
      </c>
      <c r="E5" s="53">
        <f>E4+D5</f>
        <v>31295.289999999997</v>
      </c>
    </row>
    <row r="6" spans="1:5" ht="15" customHeight="1">
      <c r="A6" s="43" t="s">
        <v>24</v>
      </c>
      <c r="B6" s="103">
        <v>40434</v>
      </c>
      <c r="C6" s="104" t="s">
        <v>178</v>
      </c>
      <c r="D6" s="105">
        <v>25</v>
      </c>
      <c r="E6" s="125">
        <f t="shared" ref="E6:E32" si="0">E5+D6</f>
        <v>31320.289999999997</v>
      </c>
    </row>
    <row r="7" spans="1:5" ht="15" customHeight="1">
      <c r="A7" s="43" t="s">
        <v>24</v>
      </c>
      <c r="B7" s="103">
        <v>40435</v>
      </c>
      <c r="C7" s="104" t="s">
        <v>179</v>
      </c>
      <c r="D7" s="105">
        <v>710</v>
      </c>
      <c r="E7" s="125">
        <f t="shared" si="0"/>
        <v>32030.289999999997</v>
      </c>
    </row>
    <row r="8" spans="1:5" ht="15" customHeight="1">
      <c r="A8" s="43" t="s">
        <v>24</v>
      </c>
      <c r="B8" s="103">
        <v>40436</v>
      </c>
      <c r="C8" s="104" t="s">
        <v>6</v>
      </c>
      <c r="D8" s="105">
        <v>-388.98</v>
      </c>
      <c r="E8" s="125">
        <f t="shared" si="0"/>
        <v>31641.309999999998</v>
      </c>
    </row>
    <row r="9" spans="1:5" ht="15" customHeight="1">
      <c r="A9" s="43" t="s">
        <v>24</v>
      </c>
      <c r="B9" s="103">
        <v>40436</v>
      </c>
      <c r="C9" s="104" t="s">
        <v>180</v>
      </c>
      <c r="D9" s="105">
        <v>-1.17</v>
      </c>
      <c r="E9" s="125">
        <f t="shared" si="0"/>
        <v>31640.14</v>
      </c>
    </row>
    <row r="10" spans="1:5" ht="15" customHeight="1">
      <c r="A10" s="43" t="s">
        <v>24</v>
      </c>
      <c r="B10" s="103">
        <v>40437</v>
      </c>
      <c r="C10" s="104" t="s">
        <v>181</v>
      </c>
      <c r="D10" s="105">
        <v>-1023.25</v>
      </c>
      <c r="E10" s="125">
        <f t="shared" si="0"/>
        <v>30616.89</v>
      </c>
    </row>
    <row r="11" spans="1:5" ht="15" customHeight="1">
      <c r="A11" s="43" t="s">
        <v>24</v>
      </c>
      <c r="B11" s="103">
        <v>40437</v>
      </c>
      <c r="C11" s="104" t="s">
        <v>180</v>
      </c>
      <c r="D11" s="105">
        <v>-1.5</v>
      </c>
      <c r="E11" s="125">
        <f t="shared" si="0"/>
        <v>30615.39</v>
      </c>
    </row>
    <row r="12" spans="1:5" ht="15" customHeight="1">
      <c r="A12" s="43" t="s">
        <v>24</v>
      </c>
      <c r="B12" s="103">
        <v>40437</v>
      </c>
      <c r="C12" s="104" t="s">
        <v>13</v>
      </c>
      <c r="D12" s="105">
        <v>-213.26</v>
      </c>
      <c r="E12" s="125">
        <f t="shared" si="0"/>
        <v>30402.13</v>
      </c>
    </row>
    <row r="13" spans="1:5" ht="15" customHeight="1">
      <c r="A13" s="43" t="s">
        <v>24</v>
      </c>
      <c r="B13" s="103">
        <v>40438</v>
      </c>
      <c r="C13" s="104" t="s">
        <v>182</v>
      </c>
      <c r="D13" s="105">
        <v>1080</v>
      </c>
      <c r="E13" s="125">
        <f t="shared" si="0"/>
        <v>31482.13</v>
      </c>
    </row>
    <row r="14" spans="1:5" ht="15" customHeight="1">
      <c r="A14" s="43" t="s">
        <v>24</v>
      </c>
      <c r="B14" s="103">
        <v>40438</v>
      </c>
      <c r="C14" s="104" t="s">
        <v>183</v>
      </c>
      <c r="D14" s="105">
        <v>-7.4</v>
      </c>
      <c r="E14" s="125">
        <f t="shared" si="0"/>
        <v>31474.73</v>
      </c>
    </row>
    <row r="15" spans="1:5" ht="15" customHeight="1">
      <c r="A15" s="43" t="s">
        <v>24</v>
      </c>
      <c r="B15" s="103">
        <v>40438</v>
      </c>
      <c r="C15" s="104" t="s">
        <v>19</v>
      </c>
      <c r="D15" s="105">
        <v>-1.33</v>
      </c>
      <c r="E15" s="125">
        <f t="shared" si="0"/>
        <v>31473.399999999998</v>
      </c>
    </row>
    <row r="16" spans="1:5" ht="15" customHeight="1">
      <c r="A16" s="43" t="s">
        <v>24</v>
      </c>
      <c r="B16" s="103">
        <v>40441</v>
      </c>
      <c r="C16" s="104" t="s">
        <v>182</v>
      </c>
      <c r="D16" s="105">
        <v>50</v>
      </c>
      <c r="E16" s="125">
        <f t="shared" si="0"/>
        <v>31523.399999999998</v>
      </c>
    </row>
    <row r="17" spans="1:5" ht="15" customHeight="1">
      <c r="A17" s="43" t="s">
        <v>24</v>
      </c>
      <c r="B17" s="103">
        <v>40441</v>
      </c>
      <c r="C17" s="104" t="s">
        <v>183</v>
      </c>
      <c r="D17" s="105">
        <v>-0.2</v>
      </c>
      <c r="E17" s="125">
        <f t="shared" si="0"/>
        <v>31523.199999999997</v>
      </c>
    </row>
    <row r="18" spans="1:5" ht="15" customHeight="1">
      <c r="A18" s="43" t="s">
        <v>24</v>
      </c>
      <c r="B18" s="103">
        <v>40441</v>
      </c>
      <c r="C18" s="104" t="s">
        <v>19</v>
      </c>
      <c r="D18" s="105">
        <v>-0.04</v>
      </c>
      <c r="E18" s="125">
        <f t="shared" si="0"/>
        <v>31523.159999999996</v>
      </c>
    </row>
    <row r="19" spans="1:5" ht="15" customHeight="1">
      <c r="A19" s="43" t="s">
        <v>24</v>
      </c>
      <c r="B19" s="103">
        <v>40444</v>
      </c>
      <c r="C19" s="104" t="s">
        <v>0</v>
      </c>
      <c r="D19" s="105">
        <v>-105</v>
      </c>
      <c r="E19" s="125">
        <f t="shared" si="0"/>
        <v>31418.159999999996</v>
      </c>
    </row>
    <row r="20" spans="1:5" ht="15" customHeight="1">
      <c r="A20" s="43" t="s">
        <v>24</v>
      </c>
      <c r="B20" s="103">
        <v>40445</v>
      </c>
      <c r="C20" s="104" t="s">
        <v>3</v>
      </c>
      <c r="D20" s="105">
        <v>-55</v>
      </c>
      <c r="E20" s="125">
        <f t="shared" si="0"/>
        <v>31363.159999999996</v>
      </c>
    </row>
    <row r="21" spans="1:5" ht="15" customHeight="1">
      <c r="A21" s="43" t="s">
        <v>24</v>
      </c>
      <c r="B21" s="103">
        <v>40445</v>
      </c>
      <c r="C21" s="104" t="s">
        <v>183</v>
      </c>
      <c r="D21" s="105">
        <v>-2</v>
      </c>
      <c r="E21" s="125">
        <f t="shared" si="0"/>
        <v>31361.159999999996</v>
      </c>
    </row>
    <row r="22" spans="1:5" ht="15" customHeight="1">
      <c r="A22" s="43" t="s">
        <v>24</v>
      </c>
      <c r="B22" s="103">
        <v>40445</v>
      </c>
      <c r="C22" s="104" t="s">
        <v>19</v>
      </c>
      <c r="D22" s="105">
        <v>-0.42</v>
      </c>
      <c r="E22" s="125">
        <f t="shared" si="0"/>
        <v>31360.739999999998</v>
      </c>
    </row>
    <row r="23" spans="1:5" ht="15" customHeight="1">
      <c r="A23" s="43" t="s">
        <v>24</v>
      </c>
      <c r="B23" s="103">
        <v>40445</v>
      </c>
      <c r="C23" s="104" t="s">
        <v>184</v>
      </c>
      <c r="D23" s="105">
        <v>-0.34</v>
      </c>
      <c r="E23" s="125">
        <f t="shared" si="0"/>
        <v>31360.399999999998</v>
      </c>
    </row>
    <row r="24" spans="1:5" ht="15" customHeight="1">
      <c r="A24" s="43" t="s">
        <v>24</v>
      </c>
      <c r="B24" s="103">
        <v>40445</v>
      </c>
      <c r="C24" s="104" t="s">
        <v>182</v>
      </c>
      <c r="D24" s="105">
        <v>295</v>
      </c>
      <c r="E24" s="125">
        <f t="shared" si="0"/>
        <v>31655.399999999998</v>
      </c>
    </row>
    <row r="25" spans="1:5" ht="15" customHeight="1">
      <c r="A25" s="43" t="s">
        <v>24</v>
      </c>
      <c r="B25" s="103">
        <v>40445</v>
      </c>
      <c r="C25" s="104" t="s">
        <v>183</v>
      </c>
      <c r="D25" s="105">
        <v>-1.4</v>
      </c>
      <c r="E25" s="125">
        <f t="shared" si="0"/>
        <v>31653.999999999996</v>
      </c>
    </row>
    <row r="26" spans="1:5" ht="15" customHeight="1">
      <c r="A26" s="43" t="s">
        <v>24</v>
      </c>
      <c r="B26" s="103">
        <v>40445</v>
      </c>
      <c r="C26" s="104" t="s">
        <v>19</v>
      </c>
      <c r="D26" s="105">
        <v>-0.25</v>
      </c>
      <c r="E26" s="125">
        <f t="shared" si="0"/>
        <v>31653.749999999996</v>
      </c>
    </row>
    <row r="27" spans="1:5" ht="15" customHeight="1">
      <c r="A27" s="43" t="s">
        <v>24</v>
      </c>
      <c r="B27" s="103">
        <v>40449</v>
      </c>
      <c r="C27" s="104" t="s">
        <v>107</v>
      </c>
      <c r="D27" s="105">
        <v>-200</v>
      </c>
      <c r="E27" s="125">
        <f t="shared" si="0"/>
        <v>31453.749999999996</v>
      </c>
    </row>
    <row r="28" spans="1:5" ht="15" customHeight="1">
      <c r="A28" s="43" t="s">
        <v>24</v>
      </c>
      <c r="B28" s="103">
        <v>40449</v>
      </c>
      <c r="C28" s="104" t="s">
        <v>180</v>
      </c>
      <c r="D28" s="105">
        <v>-1</v>
      </c>
      <c r="E28" s="125">
        <f t="shared" si="0"/>
        <v>31452.749999999996</v>
      </c>
    </row>
    <row r="29" spans="1:5" ht="15" customHeight="1">
      <c r="A29" s="43" t="s">
        <v>24</v>
      </c>
      <c r="B29" s="103">
        <v>40449</v>
      </c>
      <c r="C29" s="104" t="s">
        <v>143</v>
      </c>
      <c r="D29" s="105">
        <v>-850</v>
      </c>
      <c r="E29" s="125">
        <f t="shared" si="0"/>
        <v>30602.749999999996</v>
      </c>
    </row>
    <row r="30" spans="1:5" ht="15" customHeight="1">
      <c r="A30" s="43" t="s">
        <v>24</v>
      </c>
      <c r="B30" s="103">
        <v>40449</v>
      </c>
      <c r="C30" s="104" t="s">
        <v>180</v>
      </c>
      <c r="D30" s="105">
        <v>-1.5</v>
      </c>
      <c r="E30" s="125">
        <f t="shared" si="0"/>
        <v>30601.249999999996</v>
      </c>
    </row>
    <row r="31" spans="1:5" ht="15" customHeight="1">
      <c r="A31" s="43" t="s">
        <v>24</v>
      </c>
      <c r="B31" s="103">
        <v>40449</v>
      </c>
      <c r="C31" s="104" t="s">
        <v>185</v>
      </c>
      <c r="D31" s="105">
        <v>-150</v>
      </c>
      <c r="E31" s="125">
        <f t="shared" si="0"/>
        <v>30451.249999999996</v>
      </c>
    </row>
    <row r="32" spans="1:5" ht="15" customHeight="1" thickBot="1">
      <c r="A32" s="43" t="s">
        <v>24</v>
      </c>
      <c r="B32" s="103">
        <v>40449</v>
      </c>
      <c r="C32" s="104" t="s">
        <v>180</v>
      </c>
      <c r="D32" s="105">
        <v>-1</v>
      </c>
      <c r="E32" s="125">
        <f t="shared" si="0"/>
        <v>30450.249999999996</v>
      </c>
    </row>
    <row r="33" spans="1:5" ht="15" customHeight="1" thickTop="1" thickBot="1">
      <c r="A33" s="67"/>
      <c r="B33" s="68"/>
      <c r="C33" s="47" t="s">
        <v>186</v>
      </c>
      <c r="D33" s="119"/>
      <c r="E33" s="153"/>
    </row>
    <row r="34" spans="1:5" ht="15" customHeight="1" thickTop="1">
      <c r="A34" s="43" t="s">
        <v>24</v>
      </c>
      <c r="B34" s="103">
        <v>40452</v>
      </c>
      <c r="C34" s="104" t="s">
        <v>3</v>
      </c>
      <c r="D34" s="105">
        <v>-70</v>
      </c>
      <c r="E34" s="125">
        <f>E32+D34</f>
        <v>30380.249999999996</v>
      </c>
    </row>
    <row r="35" spans="1:5" ht="15" customHeight="1">
      <c r="A35" s="43" t="s">
        <v>24</v>
      </c>
      <c r="B35" s="103">
        <v>40452</v>
      </c>
      <c r="C35" s="104" t="s">
        <v>183</v>
      </c>
      <c r="D35" s="105">
        <v>-2</v>
      </c>
      <c r="E35" s="125">
        <f>E34+D35</f>
        <v>30378.249999999996</v>
      </c>
    </row>
    <row r="36" spans="1:5" ht="15" customHeight="1">
      <c r="A36" s="43" t="s">
        <v>24</v>
      </c>
      <c r="B36" s="103">
        <v>40452</v>
      </c>
      <c r="C36" s="104" t="s">
        <v>19</v>
      </c>
      <c r="D36" s="105">
        <v>-0.42</v>
      </c>
      <c r="E36" s="125">
        <f t="shared" ref="E36:E99" si="1">E35+D36</f>
        <v>30377.829999999998</v>
      </c>
    </row>
    <row r="37" spans="1:5" ht="15" customHeight="1">
      <c r="A37" s="43" t="s">
        <v>24</v>
      </c>
      <c r="B37" s="103">
        <v>40452</v>
      </c>
      <c r="C37" s="104" t="s">
        <v>184</v>
      </c>
      <c r="D37" s="105">
        <v>-0.34</v>
      </c>
      <c r="E37" s="125">
        <f t="shared" si="1"/>
        <v>30377.489999999998</v>
      </c>
    </row>
    <row r="38" spans="1:5" ht="15" customHeight="1">
      <c r="A38" s="43" t="s">
        <v>24</v>
      </c>
      <c r="B38" s="103">
        <v>40451</v>
      </c>
      <c r="C38" s="104" t="s">
        <v>51</v>
      </c>
      <c r="D38" s="105">
        <v>-10</v>
      </c>
      <c r="E38" s="125">
        <f t="shared" si="1"/>
        <v>30367.489999999998</v>
      </c>
    </row>
    <row r="39" spans="1:5" ht="15" customHeight="1">
      <c r="A39" s="43" t="s">
        <v>24</v>
      </c>
      <c r="B39" s="103">
        <v>40452</v>
      </c>
      <c r="C39" s="104" t="s">
        <v>182</v>
      </c>
      <c r="D39" s="105">
        <v>27</v>
      </c>
      <c r="E39" s="125">
        <f t="shared" si="1"/>
        <v>30394.489999999998</v>
      </c>
    </row>
    <row r="40" spans="1:5" ht="15" customHeight="1">
      <c r="A40" s="43" t="s">
        <v>24</v>
      </c>
      <c r="B40" s="103">
        <v>40452</v>
      </c>
      <c r="C40" s="104" t="s">
        <v>183</v>
      </c>
      <c r="D40" s="105">
        <v>-0.4</v>
      </c>
      <c r="E40" s="125">
        <f t="shared" si="1"/>
        <v>30394.089999999997</v>
      </c>
    </row>
    <row r="41" spans="1:5" ht="15" customHeight="1">
      <c r="A41" s="43" t="s">
        <v>24</v>
      </c>
      <c r="B41" s="103">
        <v>40452</v>
      </c>
      <c r="C41" s="104" t="s">
        <v>19</v>
      </c>
      <c r="D41" s="105">
        <v>-7.0000000000000007E-2</v>
      </c>
      <c r="E41" s="125">
        <f t="shared" si="1"/>
        <v>30394.019999999997</v>
      </c>
    </row>
    <row r="42" spans="1:5" ht="15" customHeight="1">
      <c r="A42" s="43" t="s">
        <v>24</v>
      </c>
      <c r="B42" s="103">
        <v>40452</v>
      </c>
      <c r="C42" s="104" t="s">
        <v>182</v>
      </c>
      <c r="D42" s="105">
        <v>443.5</v>
      </c>
      <c r="E42" s="125">
        <f t="shared" si="1"/>
        <v>30837.519999999997</v>
      </c>
    </row>
    <row r="43" spans="1:5" ht="15" customHeight="1">
      <c r="A43" s="43" t="s">
        <v>24</v>
      </c>
      <c r="B43" s="103">
        <v>40452</v>
      </c>
      <c r="C43" s="104" t="s">
        <v>183</v>
      </c>
      <c r="D43" s="105">
        <v>-4</v>
      </c>
      <c r="E43" s="125">
        <f t="shared" si="1"/>
        <v>30833.519999999997</v>
      </c>
    </row>
    <row r="44" spans="1:5" ht="15" customHeight="1">
      <c r="A44" s="43" t="s">
        <v>24</v>
      </c>
      <c r="B44" s="103">
        <v>40452</v>
      </c>
      <c r="C44" s="104" t="s">
        <v>19</v>
      </c>
      <c r="D44" s="105">
        <v>-0.72</v>
      </c>
      <c r="E44" s="125">
        <f t="shared" si="1"/>
        <v>30832.799999999996</v>
      </c>
    </row>
    <row r="45" spans="1:5" ht="15" customHeight="1">
      <c r="A45" s="43" t="s">
        <v>24</v>
      </c>
      <c r="B45" s="103">
        <v>40456</v>
      </c>
      <c r="C45" s="104" t="s">
        <v>3</v>
      </c>
      <c r="D45" s="105">
        <v>-28</v>
      </c>
      <c r="E45" s="125">
        <f t="shared" si="1"/>
        <v>30804.799999999996</v>
      </c>
    </row>
    <row r="46" spans="1:5" ht="15" customHeight="1">
      <c r="A46" s="43" t="s">
        <v>24</v>
      </c>
      <c r="B46" s="103">
        <v>40456</v>
      </c>
      <c r="C46" s="104" t="s">
        <v>183</v>
      </c>
      <c r="D46" s="105">
        <v>-2</v>
      </c>
      <c r="E46" s="125">
        <f t="shared" si="1"/>
        <v>30802.799999999996</v>
      </c>
    </row>
    <row r="47" spans="1:5" ht="15" customHeight="1">
      <c r="A47" s="43" t="s">
        <v>24</v>
      </c>
      <c r="B47" s="103">
        <v>40456</v>
      </c>
      <c r="C47" s="104" t="s">
        <v>19</v>
      </c>
      <c r="D47" s="105">
        <v>-0.42</v>
      </c>
      <c r="E47" s="125">
        <f t="shared" si="1"/>
        <v>30802.379999999997</v>
      </c>
    </row>
    <row r="48" spans="1:5" ht="15" customHeight="1">
      <c r="A48" s="43" t="s">
        <v>24</v>
      </c>
      <c r="B48" s="103">
        <v>40456</v>
      </c>
      <c r="C48" s="104" t="s">
        <v>184</v>
      </c>
      <c r="D48" s="105">
        <v>-0.34</v>
      </c>
      <c r="E48" s="125">
        <f t="shared" si="1"/>
        <v>30802.039999999997</v>
      </c>
    </row>
    <row r="49" spans="1:5" ht="15" customHeight="1">
      <c r="A49" s="43" t="s">
        <v>24</v>
      </c>
      <c r="B49" s="103">
        <v>40456</v>
      </c>
      <c r="C49" s="104" t="s">
        <v>185</v>
      </c>
      <c r="D49" s="105">
        <v>-339.5</v>
      </c>
      <c r="E49" s="125">
        <f t="shared" si="1"/>
        <v>30462.539999999997</v>
      </c>
    </row>
    <row r="50" spans="1:5" ht="15" customHeight="1">
      <c r="A50" s="43" t="s">
        <v>24</v>
      </c>
      <c r="B50" s="103">
        <v>40456</v>
      </c>
      <c r="C50" s="104" t="s">
        <v>187</v>
      </c>
      <c r="D50" s="105">
        <v>25</v>
      </c>
      <c r="E50" s="125">
        <f t="shared" si="1"/>
        <v>30487.539999999997</v>
      </c>
    </row>
    <row r="51" spans="1:5" ht="15" customHeight="1">
      <c r="A51" s="43" t="s">
        <v>24</v>
      </c>
      <c r="B51" s="103">
        <v>40456</v>
      </c>
      <c r="C51" s="104" t="s">
        <v>107</v>
      </c>
      <c r="D51" s="105">
        <v>-299.23</v>
      </c>
      <c r="E51" s="125">
        <f t="shared" si="1"/>
        <v>30188.309999999998</v>
      </c>
    </row>
    <row r="52" spans="1:5" ht="15" customHeight="1">
      <c r="A52" s="43" t="s">
        <v>24</v>
      </c>
      <c r="B52" s="103">
        <v>40456</v>
      </c>
      <c r="C52" s="104" t="s">
        <v>4</v>
      </c>
      <c r="D52" s="105">
        <v>-488.52</v>
      </c>
      <c r="E52" s="125">
        <f t="shared" si="1"/>
        <v>29699.789999999997</v>
      </c>
    </row>
    <row r="53" spans="1:5" ht="15" customHeight="1">
      <c r="A53" s="43" t="s">
        <v>24</v>
      </c>
      <c r="B53" s="103">
        <v>40456</v>
      </c>
      <c r="C53" s="104" t="s">
        <v>180</v>
      </c>
      <c r="D53" s="105">
        <v>-1.47</v>
      </c>
      <c r="E53" s="125">
        <f t="shared" si="1"/>
        <v>29698.319999999996</v>
      </c>
    </row>
    <row r="54" spans="1:5" ht="15" customHeight="1">
      <c r="A54" s="43" t="s">
        <v>24</v>
      </c>
      <c r="B54" s="103">
        <v>40457</v>
      </c>
      <c r="C54" s="104" t="s">
        <v>188</v>
      </c>
      <c r="D54" s="105">
        <v>25</v>
      </c>
      <c r="E54" s="125">
        <f t="shared" si="1"/>
        <v>29723.319999999996</v>
      </c>
    </row>
    <row r="55" spans="1:5" ht="15" customHeight="1">
      <c r="A55" s="43" t="s">
        <v>24</v>
      </c>
      <c r="B55" s="103">
        <v>40457</v>
      </c>
      <c r="C55" s="104" t="s">
        <v>106</v>
      </c>
      <c r="D55" s="105">
        <v>-500</v>
      </c>
      <c r="E55" s="125">
        <f t="shared" si="1"/>
        <v>29223.319999999996</v>
      </c>
    </row>
    <row r="56" spans="1:5" ht="15" customHeight="1">
      <c r="A56" s="43" t="s">
        <v>24</v>
      </c>
      <c r="B56" s="103">
        <v>40458</v>
      </c>
      <c r="C56" s="104" t="s">
        <v>189</v>
      </c>
      <c r="D56" s="105">
        <v>-137.88</v>
      </c>
      <c r="E56" s="125">
        <f t="shared" si="1"/>
        <v>29085.439999999995</v>
      </c>
    </row>
    <row r="57" spans="1:5" ht="15" customHeight="1">
      <c r="A57" s="43" t="s">
        <v>24</v>
      </c>
      <c r="B57" s="103">
        <v>40458</v>
      </c>
      <c r="C57" s="104" t="s">
        <v>180</v>
      </c>
      <c r="D57" s="105">
        <v>-1</v>
      </c>
      <c r="E57" s="125">
        <f t="shared" si="1"/>
        <v>29084.439999999995</v>
      </c>
    </row>
    <row r="58" spans="1:5" ht="15" customHeight="1">
      <c r="A58" s="43" t="s">
        <v>24</v>
      </c>
      <c r="B58" s="103">
        <v>40458</v>
      </c>
      <c r="C58" s="104" t="s">
        <v>190</v>
      </c>
      <c r="D58" s="105">
        <v>-938.1</v>
      </c>
      <c r="E58" s="125">
        <f t="shared" si="1"/>
        <v>28146.339999999997</v>
      </c>
    </row>
    <row r="59" spans="1:5" ht="15" customHeight="1">
      <c r="A59" s="43" t="s">
        <v>24</v>
      </c>
      <c r="B59" s="103">
        <v>40458</v>
      </c>
      <c r="C59" s="104" t="s">
        <v>180</v>
      </c>
      <c r="D59" s="105">
        <v>-1.5</v>
      </c>
      <c r="E59" s="125">
        <f t="shared" si="1"/>
        <v>28144.839999999997</v>
      </c>
    </row>
    <row r="60" spans="1:5" ht="15" customHeight="1">
      <c r="A60" s="43" t="s">
        <v>24</v>
      </c>
      <c r="B60" s="103">
        <v>40459</v>
      </c>
      <c r="C60" s="104" t="s">
        <v>4</v>
      </c>
      <c r="D60" s="105">
        <v>-162.84</v>
      </c>
      <c r="E60" s="125">
        <f t="shared" si="1"/>
        <v>27981.999999999996</v>
      </c>
    </row>
    <row r="61" spans="1:5" ht="15" customHeight="1">
      <c r="A61" s="43" t="s">
        <v>24</v>
      </c>
      <c r="B61" s="103">
        <v>40459</v>
      </c>
      <c r="C61" s="104" t="s">
        <v>180</v>
      </c>
      <c r="D61" s="105">
        <v>-1</v>
      </c>
      <c r="E61" s="125">
        <f t="shared" si="1"/>
        <v>27980.999999999996</v>
      </c>
    </row>
    <row r="62" spans="1:5" ht="15" customHeight="1">
      <c r="A62" s="43" t="s">
        <v>24</v>
      </c>
      <c r="B62" s="103">
        <v>40462</v>
      </c>
      <c r="C62" s="104" t="s">
        <v>182</v>
      </c>
      <c r="D62" s="105">
        <v>28</v>
      </c>
      <c r="E62" s="125">
        <f t="shared" si="1"/>
        <v>28008.999999999996</v>
      </c>
    </row>
    <row r="63" spans="1:5" ht="15" customHeight="1">
      <c r="A63" s="43" t="s">
        <v>24</v>
      </c>
      <c r="B63" s="103">
        <v>40462</v>
      </c>
      <c r="C63" s="104" t="s">
        <v>183</v>
      </c>
      <c r="D63" s="105">
        <v>-0.2</v>
      </c>
      <c r="E63" s="125">
        <f t="shared" si="1"/>
        <v>28008.799999999996</v>
      </c>
    </row>
    <row r="64" spans="1:5" ht="15" customHeight="1">
      <c r="A64" s="43" t="s">
        <v>24</v>
      </c>
      <c r="B64" s="103">
        <v>40462</v>
      </c>
      <c r="C64" s="104" t="s">
        <v>19</v>
      </c>
      <c r="D64" s="105">
        <v>-0.04</v>
      </c>
      <c r="E64" s="125">
        <f t="shared" si="1"/>
        <v>28008.759999999995</v>
      </c>
    </row>
    <row r="65" spans="1:5" ht="15" customHeight="1">
      <c r="A65" s="43" t="s">
        <v>24</v>
      </c>
      <c r="B65" s="103">
        <v>40464</v>
      </c>
      <c r="C65" s="104" t="s">
        <v>191</v>
      </c>
      <c r="D65" s="105">
        <v>-60</v>
      </c>
      <c r="E65" s="125">
        <f t="shared" si="1"/>
        <v>27948.759999999995</v>
      </c>
    </row>
    <row r="66" spans="1:5" ht="15" customHeight="1">
      <c r="A66" s="43" t="s">
        <v>24</v>
      </c>
      <c r="B66" s="103">
        <v>40469</v>
      </c>
      <c r="C66" s="104" t="s">
        <v>12</v>
      </c>
      <c r="D66" s="105">
        <v>-43.26</v>
      </c>
      <c r="E66" s="125">
        <f t="shared" si="1"/>
        <v>27905.499999999996</v>
      </c>
    </row>
    <row r="67" spans="1:5" ht="15" customHeight="1">
      <c r="A67" s="43" t="s">
        <v>24</v>
      </c>
      <c r="B67" s="103">
        <v>40471</v>
      </c>
      <c r="C67" s="104" t="s">
        <v>192</v>
      </c>
      <c r="D67" s="105">
        <v>510</v>
      </c>
      <c r="E67" s="125">
        <f t="shared" si="1"/>
        <v>28415.499999999996</v>
      </c>
    </row>
    <row r="68" spans="1:5" ht="15" customHeight="1">
      <c r="A68" s="43" t="s">
        <v>24</v>
      </c>
      <c r="B68" s="103">
        <v>40471</v>
      </c>
      <c r="C68" s="104" t="s">
        <v>192</v>
      </c>
      <c r="D68" s="105">
        <v>300</v>
      </c>
      <c r="E68" s="125">
        <f t="shared" si="1"/>
        <v>28715.499999999996</v>
      </c>
    </row>
    <row r="69" spans="1:5" ht="15" customHeight="1">
      <c r="A69" s="43" t="s">
        <v>24</v>
      </c>
      <c r="B69" s="103">
        <v>40471</v>
      </c>
      <c r="C69" s="104" t="s">
        <v>193</v>
      </c>
      <c r="D69" s="105">
        <v>84</v>
      </c>
      <c r="E69" s="125">
        <f t="shared" si="1"/>
        <v>28799.499999999996</v>
      </c>
    </row>
    <row r="70" spans="1:5" ht="15" customHeight="1">
      <c r="A70" s="43" t="s">
        <v>24</v>
      </c>
      <c r="B70" s="103">
        <v>40471</v>
      </c>
      <c r="C70" s="104" t="s">
        <v>13</v>
      </c>
      <c r="D70" s="105">
        <v>-92.46</v>
      </c>
      <c r="E70" s="125">
        <f t="shared" si="1"/>
        <v>28707.039999999997</v>
      </c>
    </row>
    <row r="71" spans="1:5" ht="15" customHeight="1">
      <c r="A71" s="43" t="s">
        <v>24</v>
      </c>
      <c r="B71" s="103">
        <v>40472</v>
      </c>
      <c r="C71" s="104" t="s">
        <v>182</v>
      </c>
      <c r="D71" s="105">
        <v>28</v>
      </c>
      <c r="E71" s="125">
        <f t="shared" si="1"/>
        <v>28735.039999999997</v>
      </c>
    </row>
    <row r="72" spans="1:5" ht="15" customHeight="1">
      <c r="A72" s="43" t="s">
        <v>24</v>
      </c>
      <c r="B72" s="103">
        <v>40472</v>
      </c>
      <c r="C72" s="104" t="s">
        <v>183</v>
      </c>
      <c r="D72" s="105">
        <v>-0.2</v>
      </c>
      <c r="E72" s="125">
        <f t="shared" si="1"/>
        <v>28734.839999999997</v>
      </c>
    </row>
    <row r="73" spans="1:5" ht="15" customHeight="1">
      <c r="A73" s="43" t="s">
        <v>24</v>
      </c>
      <c r="B73" s="103">
        <v>40472</v>
      </c>
      <c r="C73" s="104" t="s">
        <v>19</v>
      </c>
      <c r="D73" s="105">
        <v>-0.04</v>
      </c>
      <c r="E73" s="125">
        <f t="shared" si="1"/>
        <v>28734.799999999996</v>
      </c>
    </row>
    <row r="74" spans="1:5" ht="15" customHeight="1">
      <c r="A74" s="43" t="s">
        <v>24</v>
      </c>
      <c r="B74" s="103">
        <v>40472</v>
      </c>
      <c r="C74" s="104" t="s">
        <v>182</v>
      </c>
      <c r="D74" s="105">
        <v>4376.5</v>
      </c>
      <c r="E74" s="125">
        <f t="shared" si="1"/>
        <v>33111.299999999996</v>
      </c>
    </row>
    <row r="75" spans="1:5" ht="15" customHeight="1">
      <c r="A75" s="43" t="s">
        <v>24</v>
      </c>
      <c r="B75" s="103">
        <v>40472</v>
      </c>
      <c r="C75" s="104" t="s">
        <v>183</v>
      </c>
      <c r="D75" s="105">
        <v>-31.8</v>
      </c>
      <c r="E75" s="125">
        <f t="shared" si="1"/>
        <v>33079.499999999993</v>
      </c>
    </row>
    <row r="76" spans="1:5" ht="15" customHeight="1">
      <c r="A76" s="43" t="s">
        <v>24</v>
      </c>
      <c r="B76" s="103">
        <v>40472</v>
      </c>
      <c r="C76" s="104" t="s">
        <v>19</v>
      </c>
      <c r="D76" s="105">
        <v>-5.72</v>
      </c>
      <c r="E76" s="125">
        <f t="shared" si="1"/>
        <v>33073.779999999992</v>
      </c>
    </row>
    <row r="77" spans="1:5" ht="15" customHeight="1">
      <c r="A77" s="43" t="s">
        <v>24</v>
      </c>
      <c r="B77" s="103">
        <v>40472</v>
      </c>
      <c r="C77" s="104" t="s">
        <v>49</v>
      </c>
      <c r="D77" s="105">
        <v>-246.97</v>
      </c>
      <c r="E77" s="125">
        <f t="shared" si="1"/>
        <v>32826.80999999999</v>
      </c>
    </row>
    <row r="78" spans="1:5" ht="15" customHeight="1">
      <c r="A78" s="43" t="s">
        <v>24</v>
      </c>
      <c r="B78" s="103">
        <v>40476</v>
      </c>
      <c r="C78" s="104" t="s">
        <v>3</v>
      </c>
      <c r="D78" s="105">
        <v>-197</v>
      </c>
      <c r="E78" s="125">
        <f t="shared" si="1"/>
        <v>32629.80999999999</v>
      </c>
    </row>
    <row r="79" spans="1:5" ht="15" customHeight="1">
      <c r="A79" s="43" t="s">
        <v>24</v>
      </c>
      <c r="B79" s="103">
        <v>40476</v>
      </c>
      <c r="C79" s="104" t="s">
        <v>183</v>
      </c>
      <c r="D79" s="105">
        <v>-14</v>
      </c>
      <c r="E79" s="125">
        <f t="shared" si="1"/>
        <v>32615.80999999999</v>
      </c>
    </row>
    <row r="80" spans="1:5" ht="15" customHeight="1">
      <c r="A80" s="43" t="s">
        <v>24</v>
      </c>
      <c r="B80" s="103">
        <v>40476</v>
      </c>
      <c r="C80" s="104" t="s">
        <v>19</v>
      </c>
      <c r="D80" s="105">
        <v>-2.95</v>
      </c>
      <c r="E80" s="125">
        <f t="shared" si="1"/>
        <v>32612.85999999999</v>
      </c>
    </row>
    <row r="81" spans="1:5" ht="15" customHeight="1">
      <c r="A81" s="43" t="s">
        <v>24</v>
      </c>
      <c r="B81" s="103">
        <v>40476</v>
      </c>
      <c r="C81" s="104" t="s">
        <v>184</v>
      </c>
      <c r="D81" s="105">
        <v>-2.38</v>
      </c>
      <c r="E81" s="125">
        <f t="shared" si="1"/>
        <v>32610.479999999989</v>
      </c>
    </row>
    <row r="82" spans="1:5" ht="15" customHeight="1">
      <c r="A82" s="43" t="s">
        <v>24</v>
      </c>
      <c r="B82" s="103">
        <v>40478</v>
      </c>
      <c r="C82" s="104" t="s">
        <v>182</v>
      </c>
      <c r="D82" s="105">
        <v>256</v>
      </c>
      <c r="E82" s="125">
        <f t="shared" si="1"/>
        <v>32866.479999999989</v>
      </c>
    </row>
    <row r="83" spans="1:5" ht="15" customHeight="1">
      <c r="A83" s="43" t="s">
        <v>24</v>
      </c>
      <c r="B83" s="103">
        <v>40478</v>
      </c>
      <c r="C83" s="104" t="s">
        <v>183</v>
      </c>
      <c r="D83" s="105">
        <v>-2.2000000000000002</v>
      </c>
      <c r="E83" s="125">
        <f t="shared" si="1"/>
        <v>32864.279999999992</v>
      </c>
    </row>
    <row r="84" spans="1:5" ht="15" customHeight="1">
      <c r="A84" s="43" t="s">
        <v>24</v>
      </c>
      <c r="B84" s="103">
        <v>40478</v>
      </c>
      <c r="C84" s="104" t="s">
        <v>19</v>
      </c>
      <c r="D84" s="105">
        <v>-0.4</v>
      </c>
      <c r="E84" s="125">
        <f t="shared" si="1"/>
        <v>32863.87999999999</v>
      </c>
    </row>
    <row r="85" spans="1:5" ht="15" customHeight="1">
      <c r="A85" s="43" t="s">
        <v>24</v>
      </c>
      <c r="B85" s="103">
        <v>40479</v>
      </c>
      <c r="C85" s="104" t="s">
        <v>3</v>
      </c>
      <c r="D85" s="105">
        <v>-157</v>
      </c>
      <c r="E85" s="125">
        <f t="shared" si="1"/>
        <v>32706.87999999999</v>
      </c>
    </row>
    <row r="86" spans="1:5" ht="15" customHeight="1">
      <c r="A86" s="43" t="s">
        <v>24</v>
      </c>
      <c r="B86" s="103">
        <v>40479</v>
      </c>
      <c r="C86" s="104" t="s">
        <v>183</v>
      </c>
      <c r="D86" s="105">
        <v>-10</v>
      </c>
      <c r="E86" s="125">
        <f t="shared" si="1"/>
        <v>32696.87999999999</v>
      </c>
    </row>
    <row r="87" spans="1:5" ht="15" customHeight="1">
      <c r="A87" s="43" t="s">
        <v>24</v>
      </c>
      <c r="B87" s="103">
        <v>40479</v>
      </c>
      <c r="C87" s="104" t="s">
        <v>183</v>
      </c>
      <c r="D87" s="105">
        <v>-2.11</v>
      </c>
      <c r="E87" s="125">
        <f t="shared" si="1"/>
        <v>32694.76999999999</v>
      </c>
    </row>
    <row r="88" spans="1:5" ht="15" customHeight="1">
      <c r="A88" s="43" t="s">
        <v>24</v>
      </c>
      <c r="B88" s="103">
        <v>40479</v>
      </c>
      <c r="C88" s="104" t="s">
        <v>184</v>
      </c>
      <c r="D88" s="105">
        <v>-1.7</v>
      </c>
      <c r="E88" s="125">
        <f t="shared" si="1"/>
        <v>32693.069999999989</v>
      </c>
    </row>
    <row r="89" spans="1:5" ht="15" customHeight="1">
      <c r="A89" s="43" t="s">
        <v>24</v>
      </c>
      <c r="B89" s="103">
        <v>40479</v>
      </c>
      <c r="C89" s="104" t="s">
        <v>38</v>
      </c>
      <c r="D89" s="105">
        <v>-450</v>
      </c>
      <c r="E89" s="125">
        <f t="shared" si="1"/>
        <v>32243.069999999989</v>
      </c>
    </row>
    <row r="90" spans="1:5" ht="15" customHeight="1">
      <c r="A90" s="43" t="s">
        <v>24</v>
      </c>
      <c r="B90" s="103">
        <v>40479</v>
      </c>
      <c r="C90" s="104" t="s">
        <v>180</v>
      </c>
      <c r="D90" s="105">
        <v>-1.35</v>
      </c>
      <c r="E90" s="125">
        <f t="shared" si="1"/>
        <v>32241.71999999999</v>
      </c>
    </row>
    <row r="91" spans="1:5" ht="15" customHeight="1">
      <c r="A91" s="43" t="s">
        <v>24</v>
      </c>
      <c r="B91" s="103">
        <v>40479</v>
      </c>
      <c r="C91" s="104" t="s">
        <v>39</v>
      </c>
      <c r="D91" s="105">
        <v>-750</v>
      </c>
      <c r="E91" s="125">
        <f t="shared" si="1"/>
        <v>31491.71999999999</v>
      </c>
    </row>
    <row r="92" spans="1:5" ht="15" customHeight="1">
      <c r="A92" s="43" t="s">
        <v>24</v>
      </c>
      <c r="B92" s="103">
        <v>40479</v>
      </c>
      <c r="C92" s="104" t="s">
        <v>180</v>
      </c>
      <c r="D92" s="105">
        <v>-1.5</v>
      </c>
      <c r="E92" s="125">
        <f t="shared" si="1"/>
        <v>31490.21999999999</v>
      </c>
    </row>
    <row r="93" spans="1:5" ht="15" customHeight="1">
      <c r="A93" s="43" t="s">
        <v>24</v>
      </c>
      <c r="B93" s="103">
        <v>40479</v>
      </c>
      <c r="C93" s="104" t="s">
        <v>41</v>
      </c>
      <c r="D93" s="105">
        <v>-450</v>
      </c>
      <c r="E93" s="125">
        <f t="shared" si="1"/>
        <v>31040.21999999999</v>
      </c>
    </row>
    <row r="94" spans="1:5" ht="15" customHeight="1">
      <c r="A94" s="43" t="s">
        <v>24</v>
      </c>
      <c r="B94" s="103">
        <v>40479</v>
      </c>
      <c r="C94" s="104" t="s">
        <v>180</v>
      </c>
      <c r="D94" s="105">
        <v>-1.35</v>
      </c>
      <c r="E94" s="125">
        <f t="shared" si="1"/>
        <v>31038.869999999992</v>
      </c>
    </row>
    <row r="95" spans="1:5" ht="15" customHeight="1">
      <c r="A95" s="43" t="s">
        <v>24</v>
      </c>
      <c r="B95" s="103">
        <v>40480</v>
      </c>
      <c r="C95" s="104" t="s">
        <v>41</v>
      </c>
      <c r="D95" s="105">
        <v>-161.88</v>
      </c>
      <c r="E95" s="125">
        <f t="shared" si="1"/>
        <v>30876.989999999991</v>
      </c>
    </row>
    <row r="96" spans="1:5" ht="15" customHeight="1">
      <c r="A96" s="43" t="s">
        <v>24</v>
      </c>
      <c r="B96" s="103">
        <v>40480</v>
      </c>
      <c r="C96" s="104" t="s">
        <v>38</v>
      </c>
      <c r="D96" s="105">
        <v>-174.04</v>
      </c>
      <c r="E96" s="125">
        <f t="shared" si="1"/>
        <v>30702.94999999999</v>
      </c>
    </row>
    <row r="97" spans="1:5" ht="15" customHeight="1">
      <c r="A97" s="43" t="s">
        <v>24</v>
      </c>
      <c r="B97" s="103">
        <v>40480</v>
      </c>
      <c r="C97" s="104" t="s">
        <v>39</v>
      </c>
      <c r="D97" s="105">
        <v>-186.4</v>
      </c>
      <c r="E97" s="125">
        <f t="shared" si="1"/>
        <v>30516.549999999988</v>
      </c>
    </row>
    <row r="98" spans="1:5" ht="15" customHeight="1">
      <c r="A98" s="43" t="s">
        <v>24</v>
      </c>
      <c r="B98" s="103">
        <v>40479</v>
      </c>
      <c r="C98" s="104" t="s">
        <v>194</v>
      </c>
      <c r="D98" s="105">
        <v>1.35</v>
      </c>
      <c r="E98" s="125">
        <f t="shared" si="1"/>
        <v>30517.899999999987</v>
      </c>
    </row>
    <row r="99" spans="1:5" ht="15" customHeight="1">
      <c r="A99" s="43" t="s">
        <v>24</v>
      </c>
      <c r="B99" s="103">
        <v>40479</v>
      </c>
      <c r="C99" s="104" t="s">
        <v>194</v>
      </c>
      <c r="D99" s="105">
        <v>0</v>
      </c>
      <c r="E99" s="125">
        <f t="shared" si="1"/>
        <v>30517.899999999987</v>
      </c>
    </row>
    <row r="100" spans="1:5" ht="15" customHeight="1">
      <c r="A100" s="43" t="s">
        <v>24</v>
      </c>
      <c r="B100" s="103">
        <v>40479</v>
      </c>
      <c r="C100" s="104" t="s">
        <v>195</v>
      </c>
      <c r="D100" s="105">
        <v>1.5</v>
      </c>
      <c r="E100" s="125">
        <f>E99+D100</f>
        <v>30519.399999999987</v>
      </c>
    </row>
    <row r="101" spans="1:5" ht="15" customHeight="1">
      <c r="A101" s="43" t="s">
        <v>24</v>
      </c>
      <c r="B101" s="103">
        <v>40479</v>
      </c>
      <c r="C101" s="104" t="s">
        <v>195</v>
      </c>
      <c r="D101" s="105">
        <v>0</v>
      </c>
      <c r="E101" s="125">
        <f>E100+D101</f>
        <v>30519.399999999987</v>
      </c>
    </row>
    <row r="102" spans="1:5" ht="15" customHeight="1">
      <c r="A102" s="43" t="s">
        <v>24</v>
      </c>
      <c r="B102" s="103">
        <v>40479</v>
      </c>
      <c r="C102" s="104" t="s">
        <v>196</v>
      </c>
      <c r="D102" s="105">
        <v>1.35</v>
      </c>
      <c r="E102" s="125">
        <f>E101+D102</f>
        <v>30520.749999999985</v>
      </c>
    </row>
    <row r="103" spans="1:5" ht="15" customHeight="1">
      <c r="A103" s="43" t="s">
        <v>24</v>
      </c>
      <c r="B103" s="103">
        <v>40479</v>
      </c>
      <c r="C103" s="104" t="s">
        <v>196</v>
      </c>
      <c r="D103" s="105">
        <v>0</v>
      </c>
      <c r="E103" s="125">
        <f>E102+D103</f>
        <v>30520.749999999985</v>
      </c>
    </row>
    <row r="104" spans="1:5" ht="15" customHeight="1" thickBot="1">
      <c r="A104" s="43" t="s">
        <v>24</v>
      </c>
      <c r="B104" s="103">
        <v>40480</v>
      </c>
      <c r="C104" s="104" t="s">
        <v>0</v>
      </c>
      <c r="D104" s="105">
        <v>-250</v>
      </c>
      <c r="E104" s="125">
        <f>E103+D104</f>
        <v>30270.749999999985</v>
      </c>
    </row>
    <row r="105" spans="1:5" ht="15" customHeight="1" thickTop="1" thickBot="1">
      <c r="A105" s="67"/>
      <c r="B105" s="68"/>
      <c r="C105" s="47" t="s">
        <v>148</v>
      </c>
      <c r="D105" s="119"/>
      <c r="E105" s="153"/>
    </row>
    <row r="106" spans="1:5" ht="15" customHeight="1" thickTop="1">
      <c r="A106" s="43" t="s">
        <v>24</v>
      </c>
      <c r="B106" s="103">
        <v>40484</v>
      </c>
      <c r="C106" s="104" t="s">
        <v>3</v>
      </c>
      <c r="D106" s="105">
        <v>-18</v>
      </c>
      <c r="E106" s="125">
        <f>E104+D106</f>
        <v>30252.749999999985</v>
      </c>
    </row>
    <row r="107" spans="1:5" ht="15" customHeight="1">
      <c r="A107" s="43" t="s">
        <v>24</v>
      </c>
      <c r="B107" s="103">
        <v>40484</v>
      </c>
      <c r="C107" s="104" t="s">
        <v>183</v>
      </c>
      <c r="D107" s="105">
        <v>-2</v>
      </c>
      <c r="E107" s="125">
        <f>E106+D107</f>
        <v>30250.749999999985</v>
      </c>
    </row>
    <row r="108" spans="1:5" ht="15" customHeight="1">
      <c r="A108" s="43" t="s">
        <v>24</v>
      </c>
      <c r="B108" s="103">
        <v>40484</v>
      </c>
      <c r="C108" s="104" t="s">
        <v>19</v>
      </c>
      <c r="D108" s="105">
        <v>-0.42</v>
      </c>
      <c r="E108" s="125">
        <f t="shared" ref="E108:E171" si="2">E107+D108</f>
        <v>30250.329999999987</v>
      </c>
    </row>
    <row r="109" spans="1:5" ht="15" customHeight="1">
      <c r="A109" s="43" t="s">
        <v>24</v>
      </c>
      <c r="B109" s="103">
        <v>40484</v>
      </c>
      <c r="C109" s="104" t="s">
        <v>184</v>
      </c>
      <c r="D109" s="105">
        <v>-0.34</v>
      </c>
      <c r="E109" s="125">
        <f t="shared" si="2"/>
        <v>30249.989999999987</v>
      </c>
    </row>
    <row r="110" spans="1:5" ht="15" customHeight="1">
      <c r="A110" s="43" t="s">
        <v>24</v>
      </c>
      <c r="B110" s="103">
        <v>40484</v>
      </c>
      <c r="C110" s="104" t="s">
        <v>106</v>
      </c>
      <c r="D110" s="105">
        <v>-1180</v>
      </c>
      <c r="E110" s="125">
        <f t="shared" si="2"/>
        <v>29069.989999999987</v>
      </c>
    </row>
    <row r="111" spans="1:5" ht="15" customHeight="1">
      <c r="A111" s="43" t="s">
        <v>24</v>
      </c>
      <c r="B111" s="103">
        <v>40485</v>
      </c>
      <c r="C111" s="104" t="s">
        <v>197</v>
      </c>
      <c r="D111" s="105">
        <v>-316.95</v>
      </c>
      <c r="E111" s="125">
        <f t="shared" si="2"/>
        <v>28753.039999999986</v>
      </c>
    </row>
    <row r="112" spans="1:5" ht="15" customHeight="1">
      <c r="A112" s="43" t="s">
        <v>24</v>
      </c>
      <c r="B112" s="103">
        <v>40485</v>
      </c>
      <c r="C112" s="104" t="s">
        <v>20</v>
      </c>
      <c r="D112" s="105">
        <v>442</v>
      </c>
      <c r="E112" s="125">
        <f t="shared" si="2"/>
        <v>29195.039999999986</v>
      </c>
    </row>
    <row r="113" spans="1:5" ht="15" customHeight="1">
      <c r="A113" s="43" t="s">
        <v>24</v>
      </c>
      <c r="B113" s="103">
        <v>40486</v>
      </c>
      <c r="C113" s="104" t="s">
        <v>198</v>
      </c>
      <c r="D113" s="105">
        <v>-80</v>
      </c>
      <c r="E113" s="125">
        <f t="shared" si="2"/>
        <v>29115.039999999986</v>
      </c>
    </row>
    <row r="114" spans="1:5" ht="15" customHeight="1">
      <c r="A114" s="43" t="s">
        <v>24</v>
      </c>
      <c r="B114" s="103">
        <v>40486</v>
      </c>
      <c r="C114" s="104" t="s">
        <v>199</v>
      </c>
      <c r="D114" s="105">
        <v>-80</v>
      </c>
      <c r="E114" s="125">
        <f t="shared" si="2"/>
        <v>29035.039999999986</v>
      </c>
    </row>
    <row r="115" spans="1:5" ht="15" customHeight="1">
      <c r="A115" s="43" t="s">
        <v>24</v>
      </c>
      <c r="B115" s="103">
        <v>40486</v>
      </c>
      <c r="C115" s="104" t="s">
        <v>42</v>
      </c>
      <c r="D115" s="105">
        <v>-80</v>
      </c>
      <c r="E115" s="125">
        <f t="shared" si="2"/>
        <v>28955.039999999986</v>
      </c>
    </row>
    <row r="116" spans="1:5" ht="15" customHeight="1">
      <c r="A116" s="43" t="s">
        <v>24</v>
      </c>
      <c r="B116" s="103">
        <v>40486</v>
      </c>
      <c r="C116" s="104" t="s">
        <v>193</v>
      </c>
      <c r="D116" s="105">
        <v>165.5</v>
      </c>
      <c r="E116" s="125">
        <f t="shared" si="2"/>
        <v>29120.539999999986</v>
      </c>
    </row>
    <row r="117" spans="1:5" ht="15" customHeight="1">
      <c r="A117" s="43" t="s">
        <v>24</v>
      </c>
      <c r="B117" s="103">
        <v>40487</v>
      </c>
      <c r="C117" s="104" t="s">
        <v>200</v>
      </c>
      <c r="D117" s="105">
        <v>20.76</v>
      </c>
      <c r="E117" s="125">
        <f t="shared" si="2"/>
        <v>29141.299999999985</v>
      </c>
    </row>
    <row r="118" spans="1:5" ht="15" customHeight="1">
      <c r="A118" s="43" t="s">
        <v>24</v>
      </c>
      <c r="B118" s="103">
        <v>40490</v>
      </c>
      <c r="C118" s="104" t="s">
        <v>201</v>
      </c>
      <c r="D118" s="105">
        <v>82.52</v>
      </c>
      <c r="E118" s="125">
        <f t="shared" si="2"/>
        <v>29223.819999999985</v>
      </c>
    </row>
    <row r="119" spans="1:5" ht="15" customHeight="1">
      <c r="A119" s="43" t="s">
        <v>24</v>
      </c>
      <c r="B119" s="103">
        <v>40491</v>
      </c>
      <c r="C119" s="104" t="s">
        <v>182</v>
      </c>
      <c r="D119" s="105">
        <v>4134.34</v>
      </c>
      <c r="E119" s="125">
        <f t="shared" si="2"/>
        <v>33358.159999999989</v>
      </c>
    </row>
    <row r="120" spans="1:5" ht="15" customHeight="1">
      <c r="A120" s="43" t="s">
        <v>24</v>
      </c>
      <c r="B120" s="103">
        <v>40491</v>
      </c>
      <c r="C120" s="104" t="s">
        <v>183</v>
      </c>
      <c r="D120" s="105">
        <v>-32.799999999999997</v>
      </c>
      <c r="E120" s="125">
        <f t="shared" si="2"/>
        <v>33325.359999999986</v>
      </c>
    </row>
    <row r="121" spans="1:5" ht="15" customHeight="1">
      <c r="A121" s="43" t="s">
        <v>24</v>
      </c>
      <c r="B121" s="103">
        <v>40491</v>
      </c>
      <c r="C121" s="104" t="s">
        <v>19</v>
      </c>
      <c r="D121" s="105">
        <v>-5.9</v>
      </c>
      <c r="E121" s="125">
        <f t="shared" si="2"/>
        <v>33319.459999999985</v>
      </c>
    </row>
    <row r="122" spans="1:5" ht="15" customHeight="1">
      <c r="A122" s="43" t="s">
        <v>24</v>
      </c>
      <c r="B122" s="103">
        <v>40491</v>
      </c>
      <c r="C122" s="104" t="s">
        <v>202</v>
      </c>
      <c r="D122" s="105">
        <v>20.76</v>
      </c>
      <c r="E122" s="125">
        <f t="shared" si="2"/>
        <v>33340.219999999987</v>
      </c>
    </row>
    <row r="123" spans="1:5" ht="15" customHeight="1">
      <c r="A123" s="43" t="s">
        <v>24</v>
      </c>
      <c r="B123" s="103">
        <v>40492</v>
      </c>
      <c r="C123" s="104" t="s">
        <v>4</v>
      </c>
      <c r="D123" s="105">
        <v>-162.84</v>
      </c>
      <c r="E123" s="125">
        <f t="shared" si="2"/>
        <v>33177.37999999999</v>
      </c>
    </row>
    <row r="124" spans="1:5" ht="15" customHeight="1">
      <c r="A124" s="43" t="s">
        <v>24</v>
      </c>
      <c r="B124" s="103">
        <v>40493</v>
      </c>
      <c r="C124" s="104" t="s">
        <v>203</v>
      </c>
      <c r="D124" s="105">
        <v>27.76</v>
      </c>
      <c r="E124" s="125">
        <f t="shared" si="2"/>
        <v>33205.139999999992</v>
      </c>
    </row>
    <row r="125" spans="1:5" ht="15" customHeight="1">
      <c r="A125" s="43" t="s">
        <v>24</v>
      </c>
      <c r="B125" s="103">
        <v>40493</v>
      </c>
      <c r="C125" s="104" t="s">
        <v>204</v>
      </c>
      <c r="D125" s="105">
        <v>-867.84</v>
      </c>
      <c r="E125" s="125">
        <f t="shared" si="2"/>
        <v>32337.299999999992</v>
      </c>
    </row>
    <row r="126" spans="1:5" ht="15" customHeight="1">
      <c r="A126" s="43" t="s">
        <v>24</v>
      </c>
      <c r="B126" s="103">
        <v>40493</v>
      </c>
      <c r="C126" s="104" t="s">
        <v>180</v>
      </c>
      <c r="D126" s="105">
        <v>-1.5</v>
      </c>
      <c r="E126" s="125">
        <f t="shared" si="2"/>
        <v>32335.799999999992</v>
      </c>
    </row>
    <row r="127" spans="1:5" ht="15" customHeight="1">
      <c r="A127" s="43" t="s">
        <v>24</v>
      </c>
      <c r="B127" s="103">
        <v>40493</v>
      </c>
      <c r="C127" s="104" t="s">
        <v>3</v>
      </c>
      <c r="D127" s="105">
        <v>-54</v>
      </c>
      <c r="E127" s="125">
        <f t="shared" si="2"/>
        <v>32281.799999999992</v>
      </c>
    </row>
    <row r="128" spans="1:5" ht="15" customHeight="1">
      <c r="A128" s="43" t="s">
        <v>24</v>
      </c>
      <c r="B128" s="103">
        <v>40493</v>
      </c>
      <c r="C128" s="104" t="s">
        <v>183</v>
      </c>
      <c r="D128" s="105">
        <v>-6</v>
      </c>
      <c r="E128" s="125">
        <f t="shared" si="2"/>
        <v>32275.799999999992</v>
      </c>
    </row>
    <row r="129" spans="1:5" ht="15" customHeight="1">
      <c r="A129" s="43" t="s">
        <v>24</v>
      </c>
      <c r="B129" s="103">
        <v>40493</v>
      </c>
      <c r="C129" s="104" t="s">
        <v>19</v>
      </c>
      <c r="D129" s="105">
        <v>-1.26</v>
      </c>
      <c r="E129" s="125">
        <f t="shared" si="2"/>
        <v>32274.539999999994</v>
      </c>
    </row>
    <row r="130" spans="1:5" ht="15" customHeight="1">
      <c r="A130" s="43" t="s">
        <v>24</v>
      </c>
      <c r="B130" s="103">
        <v>40493</v>
      </c>
      <c r="C130" s="104" t="s">
        <v>184</v>
      </c>
      <c r="D130" s="105">
        <v>-1.02</v>
      </c>
      <c r="E130" s="125">
        <f t="shared" si="2"/>
        <v>32273.519999999993</v>
      </c>
    </row>
    <row r="131" spans="1:5" ht="15" customHeight="1">
      <c r="A131" s="43" t="s">
        <v>24</v>
      </c>
      <c r="B131" s="103">
        <v>40494</v>
      </c>
      <c r="C131" s="104" t="s">
        <v>3</v>
      </c>
      <c r="D131" s="105">
        <v>-20</v>
      </c>
      <c r="E131" s="125">
        <f t="shared" si="2"/>
        <v>32253.519999999993</v>
      </c>
    </row>
    <row r="132" spans="1:5" ht="15" customHeight="1">
      <c r="A132" s="43" t="s">
        <v>24</v>
      </c>
      <c r="B132" s="103">
        <v>40494</v>
      </c>
      <c r="C132" s="104" t="s">
        <v>183</v>
      </c>
      <c r="D132" s="105">
        <v>-2</v>
      </c>
      <c r="E132" s="125">
        <f t="shared" si="2"/>
        <v>32251.519999999993</v>
      </c>
    </row>
    <row r="133" spans="1:5" ht="15" customHeight="1">
      <c r="A133" s="43" t="s">
        <v>24</v>
      </c>
      <c r="B133" s="103">
        <v>40494</v>
      </c>
      <c r="C133" s="104" t="s">
        <v>19</v>
      </c>
      <c r="D133" s="105">
        <v>-0.42</v>
      </c>
      <c r="E133" s="125">
        <f t="shared" si="2"/>
        <v>32251.099999999995</v>
      </c>
    </row>
    <row r="134" spans="1:5" ht="15" customHeight="1">
      <c r="A134" s="43" t="s">
        <v>24</v>
      </c>
      <c r="B134" s="103">
        <v>40494</v>
      </c>
      <c r="C134" s="104" t="s">
        <v>184</v>
      </c>
      <c r="D134" s="105">
        <v>-0.34</v>
      </c>
      <c r="E134" s="125">
        <f t="shared" si="2"/>
        <v>32250.759999999995</v>
      </c>
    </row>
    <row r="135" spans="1:5" ht="15" customHeight="1">
      <c r="A135" s="43" t="s">
        <v>24</v>
      </c>
      <c r="B135" s="103">
        <v>40494</v>
      </c>
      <c r="C135" s="104" t="s">
        <v>3</v>
      </c>
      <c r="D135" s="105">
        <v>-20</v>
      </c>
      <c r="E135" s="125">
        <f t="shared" si="2"/>
        <v>32230.759999999995</v>
      </c>
    </row>
    <row r="136" spans="1:5" ht="15" customHeight="1">
      <c r="A136" s="43" t="s">
        <v>24</v>
      </c>
      <c r="B136" s="103">
        <v>40494</v>
      </c>
      <c r="C136" s="104" t="s">
        <v>183</v>
      </c>
      <c r="D136" s="105">
        <v>-2</v>
      </c>
      <c r="E136" s="125">
        <f t="shared" si="2"/>
        <v>32228.759999999995</v>
      </c>
    </row>
    <row r="137" spans="1:5" ht="15" customHeight="1">
      <c r="A137" s="43" t="s">
        <v>24</v>
      </c>
      <c r="B137" s="103">
        <v>40494</v>
      </c>
      <c r="C137" s="104" t="s">
        <v>19</v>
      </c>
      <c r="D137" s="105">
        <v>-0.42</v>
      </c>
      <c r="E137" s="125">
        <f t="shared" si="2"/>
        <v>32228.339999999997</v>
      </c>
    </row>
    <row r="138" spans="1:5" ht="15" customHeight="1">
      <c r="A138" s="43" t="s">
        <v>24</v>
      </c>
      <c r="B138" s="103">
        <v>40494</v>
      </c>
      <c r="C138" s="104" t="s">
        <v>184</v>
      </c>
      <c r="D138" s="105">
        <v>-0.34</v>
      </c>
      <c r="E138" s="125">
        <f t="shared" si="2"/>
        <v>32227.999999999996</v>
      </c>
    </row>
    <row r="139" spans="1:5" ht="15" customHeight="1">
      <c r="A139" s="43" t="s">
        <v>24</v>
      </c>
      <c r="B139" s="103">
        <v>40497</v>
      </c>
      <c r="C139" s="104" t="s">
        <v>3</v>
      </c>
      <c r="D139" s="105">
        <v>-83</v>
      </c>
      <c r="E139" s="125">
        <f t="shared" si="2"/>
        <v>32144.999999999996</v>
      </c>
    </row>
    <row r="140" spans="1:5" ht="15" customHeight="1">
      <c r="A140" s="43" t="s">
        <v>24</v>
      </c>
      <c r="B140" s="103">
        <v>40497</v>
      </c>
      <c r="C140" s="104" t="s">
        <v>183</v>
      </c>
      <c r="D140" s="105">
        <v>-4</v>
      </c>
      <c r="E140" s="125">
        <f t="shared" si="2"/>
        <v>32140.999999999996</v>
      </c>
    </row>
    <row r="141" spans="1:5" ht="15" customHeight="1">
      <c r="A141" s="43" t="s">
        <v>24</v>
      </c>
      <c r="B141" s="103">
        <v>40497</v>
      </c>
      <c r="C141" s="104" t="s">
        <v>19</v>
      </c>
      <c r="D141" s="105">
        <v>-0.84</v>
      </c>
      <c r="E141" s="125">
        <f t="shared" si="2"/>
        <v>32140.159999999996</v>
      </c>
    </row>
    <row r="142" spans="1:5" ht="15" customHeight="1">
      <c r="A142" s="43" t="s">
        <v>24</v>
      </c>
      <c r="B142" s="103">
        <v>40497</v>
      </c>
      <c r="C142" s="104" t="s">
        <v>184</v>
      </c>
      <c r="D142" s="105">
        <v>-0.68</v>
      </c>
      <c r="E142" s="125">
        <f t="shared" si="2"/>
        <v>32139.479999999996</v>
      </c>
    </row>
    <row r="143" spans="1:5" ht="15" customHeight="1">
      <c r="A143" s="43" t="s">
        <v>24</v>
      </c>
      <c r="B143" s="103">
        <v>40497</v>
      </c>
      <c r="C143" s="104" t="s">
        <v>12</v>
      </c>
      <c r="D143" s="105">
        <v>-66.45</v>
      </c>
      <c r="E143" s="125">
        <f t="shared" si="2"/>
        <v>32073.029999999995</v>
      </c>
    </row>
    <row r="144" spans="1:5" ht="15" customHeight="1">
      <c r="A144" s="43" t="s">
        <v>24</v>
      </c>
      <c r="B144" s="103">
        <v>40498</v>
      </c>
      <c r="C144" s="104" t="s">
        <v>205</v>
      </c>
      <c r="D144" s="105">
        <v>64.52</v>
      </c>
      <c r="E144" s="125">
        <f t="shared" si="2"/>
        <v>32137.549999999996</v>
      </c>
    </row>
    <row r="145" spans="1:5" ht="15" customHeight="1">
      <c r="A145" s="43" t="s">
        <v>24</v>
      </c>
      <c r="B145" s="103">
        <v>40498</v>
      </c>
      <c r="C145" s="104" t="s">
        <v>3</v>
      </c>
      <c r="D145" s="105">
        <v>-61</v>
      </c>
      <c r="E145" s="125">
        <f t="shared" si="2"/>
        <v>32076.549999999996</v>
      </c>
    </row>
    <row r="146" spans="1:5" ht="15" customHeight="1">
      <c r="A146" s="43" t="s">
        <v>24</v>
      </c>
      <c r="B146" s="103">
        <v>40498</v>
      </c>
      <c r="C146" s="104" t="s">
        <v>183</v>
      </c>
      <c r="D146" s="105">
        <v>-6</v>
      </c>
      <c r="E146" s="125">
        <f t="shared" si="2"/>
        <v>32070.549999999996</v>
      </c>
    </row>
    <row r="147" spans="1:5" ht="15" customHeight="1">
      <c r="A147" s="43" t="s">
        <v>24</v>
      </c>
      <c r="B147" s="103">
        <v>40498</v>
      </c>
      <c r="C147" s="104" t="s">
        <v>19</v>
      </c>
      <c r="D147" s="105">
        <v>-1.26</v>
      </c>
      <c r="E147" s="125">
        <f t="shared" si="2"/>
        <v>32069.289999999997</v>
      </c>
    </row>
    <row r="148" spans="1:5" ht="15" customHeight="1">
      <c r="A148" s="43" t="s">
        <v>24</v>
      </c>
      <c r="B148" s="103">
        <v>40498</v>
      </c>
      <c r="C148" s="104" t="s">
        <v>184</v>
      </c>
      <c r="D148" s="105">
        <v>-1.02</v>
      </c>
      <c r="E148" s="125">
        <f t="shared" si="2"/>
        <v>32068.269999999997</v>
      </c>
    </row>
    <row r="149" spans="1:5" ht="15" customHeight="1">
      <c r="A149" s="43" t="s">
        <v>24</v>
      </c>
      <c r="B149" s="103">
        <v>40499</v>
      </c>
      <c r="C149" s="104" t="s">
        <v>13</v>
      </c>
      <c r="D149" s="105">
        <v>-43.3</v>
      </c>
      <c r="E149" s="125">
        <f t="shared" si="2"/>
        <v>32024.969999999998</v>
      </c>
    </row>
    <row r="150" spans="1:5" ht="15" customHeight="1">
      <c r="A150" s="43" t="s">
        <v>24</v>
      </c>
      <c r="B150" s="103">
        <v>40500</v>
      </c>
      <c r="C150" s="104" t="s">
        <v>3</v>
      </c>
      <c r="D150" s="105">
        <v>-28</v>
      </c>
      <c r="E150" s="125">
        <f t="shared" si="2"/>
        <v>31996.969999999998</v>
      </c>
    </row>
    <row r="151" spans="1:5" ht="15" customHeight="1">
      <c r="A151" s="43" t="s">
        <v>24</v>
      </c>
      <c r="B151" s="103">
        <v>40500</v>
      </c>
      <c r="C151" s="104" t="s">
        <v>183</v>
      </c>
      <c r="D151" s="105">
        <v>-2</v>
      </c>
      <c r="E151" s="125">
        <f t="shared" si="2"/>
        <v>31994.969999999998</v>
      </c>
    </row>
    <row r="152" spans="1:5" ht="15" customHeight="1">
      <c r="A152" s="43" t="s">
        <v>24</v>
      </c>
      <c r="B152" s="103">
        <v>40500</v>
      </c>
      <c r="C152" s="104" t="s">
        <v>19</v>
      </c>
      <c r="D152" s="105">
        <v>-0.42</v>
      </c>
      <c r="E152" s="125">
        <f t="shared" si="2"/>
        <v>31994.55</v>
      </c>
    </row>
    <row r="153" spans="1:5" ht="15" customHeight="1">
      <c r="A153" s="43" t="s">
        <v>24</v>
      </c>
      <c r="B153" s="103">
        <v>40500</v>
      </c>
      <c r="C153" s="104" t="s">
        <v>184</v>
      </c>
      <c r="D153" s="105">
        <v>-0.34</v>
      </c>
      <c r="E153" s="125">
        <f t="shared" si="2"/>
        <v>31994.21</v>
      </c>
    </row>
    <row r="154" spans="1:5" ht="15" customHeight="1">
      <c r="A154" s="43" t="s">
        <v>24</v>
      </c>
      <c r="B154" s="103">
        <v>40501</v>
      </c>
      <c r="C154" s="104" t="s">
        <v>206</v>
      </c>
      <c r="D154" s="105">
        <v>41.52</v>
      </c>
      <c r="E154" s="125">
        <f t="shared" si="2"/>
        <v>32035.73</v>
      </c>
    </row>
    <row r="155" spans="1:5" ht="15" customHeight="1">
      <c r="A155" s="43" t="s">
        <v>24</v>
      </c>
      <c r="B155" s="103">
        <v>40504</v>
      </c>
      <c r="C155" s="104" t="s">
        <v>207</v>
      </c>
      <c r="D155" s="105">
        <v>27.76</v>
      </c>
      <c r="E155" s="125">
        <f t="shared" si="2"/>
        <v>32063.489999999998</v>
      </c>
    </row>
    <row r="156" spans="1:5" ht="15" customHeight="1">
      <c r="A156" s="43" t="s">
        <v>24</v>
      </c>
      <c r="B156" s="103">
        <v>40507</v>
      </c>
      <c r="C156" s="104" t="s">
        <v>208</v>
      </c>
      <c r="D156" s="105">
        <v>45.52</v>
      </c>
      <c r="E156" s="125">
        <f t="shared" si="2"/>
        <v>32109.01</v>
      </c>
    </row>
    <row r="157" spans="1:5" ht="15" customHeight="1">
      <c r="A157" s="43" t="s">
        <v>24</v>
      </c>
      <c r="B157" s="103">
        <v>40507</v>
      </c>
      <c r="C157" s="104" t="s">
        <v>209</v>
      </c>
      <c r="D157" s="105">
        <v>57.76</v>
      </c>
      <c r="E157" s="125">
        <f t="shared" si="2"/>
        <v>32166.769999999997</v>
      </c>
    </row>
    <row r="158" spans="1:5" ht="15" customHeight="1">
      <c r="A158" s="43" t="s">
        <v>24</v>
      </c>
      <c r="B158" s="103">
        <v>40508</v>
      </c>
      <c r="C158" s="104" t="s">
        <v>38</v>
      </c>
      <c r="D158" s="105">
        <v>-624.04</v>
      </c>
      <c r="E158" s="125">
        <f t="shared" si="2"/>
        <v>31542.729999999996</v>
      </c>
    </row>
    <row r="159" spans="1:5" ht="15" customHeight="1">
      <c r="A159" s="43" t="s">
        <v>24</v>
      </c>
      <c r="B159" s="103">
        <v>40508</v>
      </c>
      <c r="C159" s="104" t="s">
        <v>39</v>
      </c>
      <c r="D159" s="105">
        <v>-936.4</v>
      </c>
      <c r="E159" s="125">
        <f t="shared" si="2"/>
        <v>30606.329999999994</v>
      </c>
    </row>
    <row r="160" spans="1:5" ht="15" customHeight="1">
      <c r="A160" s="43" t="s">
        <v>24</v>
      </c>
      <c r="B160" s="103">
        <v>40508</v>
      </c>
      <c r="C160" s="104" t="s">
        <v>41</v>
      </c>
      <c r="D160" s="105">
        <v>-611.88</v>
      </c>
      <c r="E160" s="125">
        <f t="shared" si="2"/>
        <v>29994.449999999993</v>
      </c>
    </row>
    <row r="161" spans="1:5" ht="15" customHeight="1">
      <c r="A161" s="43" t="s">
        <v>24</v>
      </c>
      <c r="B161" s="103">
        <v>40508</v>
      </c>
      <c r="C161" s="104" t="s">
        <v>210</v>
      </c>
      <c r="D161" s="105">
        <v>-240</v>
      </c>
      <c r="E161" s="125">
        <f t="shared" si="2"/>
        <v>29754.449999999993</v>
      </c>
    </row>
    <row r="162" spans="1:5" ht="15" customHeight="1">
      <c r="A162" s="43" t="s">
        <v>24</v>
      </c>
      <c r="B162" s="103">
        <v>40508</v>
      </c>
      <c r="C162" s="104" t="s">
        <v>198</v>
      </c>
      <c r="D162" s="105">
        <v>-80</v>
      </c>
      <c r="E162" s="125">
        <f t="shared" si="2"/>
        <v>29674.449999999993</v>
      </c>
    </row>
    <row r="163" spans="1:5" ht="15" customHeight="1">
      <c r="A163" s="43" t="s">
        <v>24</v>
      </c>
      <c r="B163" s="103">
        <v>40508</v>
      </c>
      <c r="C163" s="104" t="s">
        <v>180</v>
      </c>
      <c r="D163" s="105">
        <v>-1</v>
      </c>
      <c r="E163" s="125">
        <f t="shared" si="2"/>
        <v>29673.449999999993</v>
      </c>
    </row>
    <row r="164" spans="1:5" ht="15" customHeight="1">
      <c r="A164" s="43" t="s">
        <v>24</v>
      </c>
      <c r="B164" s="103">
        <v>40508</v>
      </c>
      <c r="C164" s="104" t="s">
        <v>199</v>
      </c>
      <c r="D164" s="105">
        <v>-80</v>
      </c>
      <c r="E164" s="125">
        <f t="shared" si="2"/>
        <v>29593.449999999993</v>
      </c>
    </row>
    <row r="165" spans="1:5" ht="15" customHeight="1">
      <c r="A165" s="43" t="s">
        <v>24</v>
      </c>
      <c r="B165" s="103">
        <v>40508</v>
      </c>
      <c r="C165" s="104" t="s">
        <v>42</v>
      </c>
      <c r="D165" s="105">
        <v>-80</v>
      </c>
      <c r="E165" s="125">
        <f t="shared" si="2"/>
        <v>29513.449999999993</v>
      </c>
    </row>
    <row r="166" spans="1:5" ht="15" customHeight="1">
      <c r="A166" s="43" t="s">
        <v>24</v>
      </c>
      <c r="B166" s="103">
        <v>40508</v>
      </c>
      <c r="C166" s="104" t="s">
        <v>180</v>
      </c>
      <c r="D166" s="105">
        <v>-1</v>
      </c>
      <c r="E166" s="125">
        <f t="shared" si="2"/>
        <v>29512.449999999993</v>
      </c>
    </row>
    <row r="167" spans="1:5" ht="15" customHeight="1">
      <c r="A167" s="43" t="s">
        <v>24</v>
      </c>
      <c r="B167" s="103">
        <v>40508</v>
      </c>
      <c r="C167" s="104" t="s">
        <v>40</v>
      </c>
      <c r="D167" s="105">
        <v>-80</v>
      </c>
      <c r="E167" s="125">
        <f t="shared" si="2"/>
        <v>29432.449999999993</v>
      </c>
    </row>
    <row r="168" spans="1:5" ht="15" customHeight="1">
      <c r="A168" s="43" t="s">
        <v>24</v>
      </c>
      <c r="B168" s="103">
        <v>40508</v>
      </c>
      <c r="C168" s="104" t="s">
        <v>180</v>
      </c>
      <c r="D168" s="105">
        <v>-1</v>
      </c>
      <c r="E168" s="125">
        <f t="shared" si="2"/>
        <v>29431.449999999993</v>
      </c>
    </row>
    <row r="169" spans="1:5" ht="15" customHeight="1">
      <c r="A169" s="43" t="s">
        <v>24</v>
      </c>
      <c r="B169" s="103">
        <v>40511</v>
      </c>
      <c r="C169" s="104" t="s">
        <v>211</v>
      </c>
      <c r="D169" s="105">
        <v>20.76</v>
      </c>
      <c r="E169" s="125">
        <f t="shared" si="2"/>
        <v>29452.209999999992</v>
      </c>
    </row>
    <row r="170" spans="1:5" ht="15" customHeight="1">
      <c r="A170" s="43" t="s">
        <v>24</v>
      </c>
      <c r="B170" s="103">
        <v>40512</v>
      </c>
      <c r="C170" s="104" t="s">
        <v>197</v>
      </c>
      <c r="D170" s="105">
        <v>-123.66</v>
      </c>
      <c r="E170" s="125">
        <f t="shared" si="2"/>
        <v>29328.549999999992</v>
      </c>
    </row>
    <row r="171" spans="1:5" ht="15" customHeight="1">
      <c r="A171" s="43" t="s">
        <v>24</v>
      </c>
      <c r="B171" s="103">
        <v>40512</v>
      </c>
      <c r="C171" s="104" t="s">
        <v>212</v>
      </c>
      <c r="D171" s="105">
        <v>-1096.05</v>
      </c>
      <c r="E171" s="125">
        <f t="shared" si="2"/>
        <v>28232.499999999993</v>
      </c>
    </row>
    <row r="172" spans="1:5" ht="15" customHeight="1" thickBot="1">
      <c r="A172" s="43" t="s">
        <v>24</v>
      </c>
      <c r="B172" s="103">
        <v>40512</v>
      </c>
      <c r="C172" s="104" t="s">
        <v>213</v>
      </c>
      <c r="D172" s="105">
        <v>-930.75</v>
      </c>
      <c r="E172" s="125">
        <f>E171+D172</f>
        <v>27301.749999999993</v>
      </c>
    </row>
    <row r="173" spans="1:5" ht="15" customHeight="1" thickTop="1" thickBot="1">
      <c r="A173" s="67"/>
      <c r="B173" s="68"/>
      <c r="C173" s="47" t="s">
        <v>149</v>
      </c>
      <c r="D173" s="119"/>
      <c r="E173" s="153"/>
    </row>
    <row r="174" spans="1:5" ht="15" customHeight="1" thickTop="1">
      <c r="A174" s="43" t="s">
        <v>24</v>
      </c>
      <c r="B174" s="103">
        <v>40513</v>
      </c>
      <c r="C174" s="104" t="s">
        <v>3</v>
      </c>
      <c r="D174" s="105">
        <v>-18</v>
      </c>
      <c r="E174" s="125">
        <f>E172+D174</f>
        <v>27283.749999999993</v>
      </c>
    </row>
    <row r="175" spans="1:5" ht="15" customHeight="1">
      <c r="A175" s="43" t="s">
        <v>24</v>
      </c>
      <c r="B175" s="103">
        <v>40513</v>
      </c>
      <c r="C175" s="104" t="s">
        <v>183</v>
      </c>
      <c r="D175" s="105">
        <v>-2</v>
      </c>
      <c r="E175" s="125">
        <f>E174+D175</f>
        <v>27281.749999999993</v>
      </c>
    </row>
    <row r="176" spans="1:5" ht="15" customHeight="1">
      <c r="A176" s="43" t="s">
        <v>24</v>
      </c>
      <c r="B176" s="103">
        <v>40513</v>
      </c>
      <c r="C176" s="104" t="s">
        <v>19</v>
      </c>
      <c r="D176" s="105">
        <v>-0.42</v>
      </c>
      <c r="E176" s="125">
        <f t="shared" ref="E176:E217" si="3">E175+D176</f>
        <v>27281.329999999994</v>
      </c>
    </row>
    <row r="177" spans="1:5" ht="15" customHeight="1">
      <c r="A177" s="43" t="s">
        <v>24</v>
      </c>
      <c r="B177" s="103">
        <v>40513</v>
      </c>
      <c r="C177" s="104" t="s">
        <v>184</v>
      </c>
      <c r="D177" s="105">
        <v>-0.34</v>
      </c>
      <c r="E177" s="125">
        <f t="shared" si="3"/>
        <v>27280.989999999994</v>
      </c>
    </row>
    <row r="178" spans="1:5" ht="15" customHeight="1">
      <c r="A178" s="43" t="s">
        <v>24</v>
      </c>
      <c r="B178" s="103">
        <v>40513</v>
      </c>
      <c r="C178" s="104" t="s">
        <v>214</v>
      </c>
      <c r="D178" s="105">
        <v>2414</v>
      </c>
      <c r="E178" s="125">
        <f t="shared" si="3"/>
        <v>29694.989999999994</v>
      </c>
    </row>
    <row r="179" spans="1:5" ht="15" customHeight="1">
      <c r="A179" s="43" t="s">
        <v>24</v>
      </c>
      <c r="B179" s="103">
        <v>40513</v>
      </c>
      <c r="C179" s="104" t="s">
        <v>214</v>
      </c>
      <c r="D179" s="105">
        <v>1720</v>
      </c>
      <c r="E179" s="125">
        <f t="shared" si="3"/>
        <v>31414.989999999994</v>
      </c>
    </row>
    <row r="180" spans="1:5" ht="15" customHeight="1">
      <c r="A180" s="43" t="s">
        <v>24</v>
      </c>
      <c r="B180" s="103">
        <v>40522</v>
      </c>
      <c r="C180" s="104" t="s">
        <v>4</v>
      </c>
      <c r="D180" s="105">
        <v>-162.84</v>
      </c>
      <c r="E180" s="125">
        <f t="shared" si="3"/>
        <v>31252.149999999994</v>
      </c>
    </row>
    <row r="181" spans="1:5" ht="15" customHeight="1">
      <c r="A181" s="43" t="s">
        <v>24</v>
      </c>
      <c r="B181" s="103">
        <v>40522</v>
      </c>
      <c r="C181" s="104" t="s">
        <v>182</v>
      </c>
      <c r="D181" s="105">
        <v>4131.26</v>
      </c>
      <c r="E181" s="125">
        <f t="shared" si="3"/>
        <v>35383.409999999996</v>
      </c>
    </row>
    <row r="182" spans="1:5" ht="15" customHeight="1">
      <c r="A182" s="43" t="s">
        <v>24</v>
      </c>
      <c r="B182" s="103">
        <v>40522</v>
      </c>
      <c r="C182" s="104" t="s">
        <v>183</v>
      </c>
      <c r="D182" s="105">
        <v>-25.4</v>
      </c>
      <c r="E182" s="125">
        <f t="shared" si="3"/>
        <v>35358.009999999995</v>
      </c>
    </row>
    <row r="183" spans="1:5" ht="15" customHeight="1">
      <c r="A183" s="43" t="s">
        <v>24</v>
      </c>
      <c r="B183" s="103">
        <v>40522</v>
      </c>
      <c r="C183" s="104" t="s">
        <v>19</v>
      </c>
      <c r="D183" s="105">
        <v>-4.57</v>
      </c>
      <c r="E183" s="125">
        <f t="shared" si="3"/>
        <v>35353.439999999995</v>
      </c>
    </row>
    <row r="184" spans="1:5" ht="15" customHeight="1">
      <c r="A184" s="43" t="s">
        <v>24</v>
      </c>
      <c r="B184" s="103">
        <v>40525</v>
      </c>
      <c r="C184" s="104" t="s">
        <v>12</v>
      </c>
      <c r="D184" s="105">
        <v>-44.85</v>
      </c>
      <c r="E184" s="125">
        <f t="shared" si="3"/>
        <v>35308.589999999997</v>
      </c>
    </row>
    <row r="185" spans="1:5" ht="15" customHeight="1">
      <c r="A185" s="43" t="s">
        <v>24</v>
      </c>
      <c r="B185" s="103">
        <v>40525</v>
      </c>
      <c r="C185" s="104" t="s">
        <v>0</v>
      </c>
      <c r="D185" s="105">
        <v>-150</v>
      </c>
      <c r="E185" s="125">
        <f t="shared" si="3"/>
        <v>35158.589999999997</v>
      </c>
    </row>
    <row r="186" spans="1:5" ht="15" customHeight="1">
      <c r="A186" s="43" t="s">
        <v>24</v>
      </c>
      <c r="B186" s="103">
        <v>40526</v>
      </c>
      <c r="C186" s="104" t="s">
        <v>20</v>
      </c>
      <c r="D186" s="105">
        <v>150</v>
      </c>
      <c r="E186" s="125">
        <f t="shared" si="3"/>
        <v>35308.589999999997</v>
      </c>
    </row>
    <row r="187" spans="1:5" ht="15" customHeight="1">
      <c r="A187" s="43" t="s">
        <v>24</v>
      </c>
      <c r="B187" s="103">
        <v>40526</v>
      </c>
      <c r="C187" s="104" t="s">
        <v>3</v>
      </c>
      <c r="D187" s="105">
        <v>-93</v>
      </c>
      <c r="E187" s="125">
        <f t="shared" si="3"/>
        <v>35215.589999999997</v>
      </c>
    </row>
    <row r="188" spans="1:5" ht="15" customHeight="1">
      <c r="A188" s="43" t="s">
        <v>24</v>
      </c>
      <c r="B188" s="103">
        <v>40526</v>
      </c>
      <c r="C188" s="104" t="s">
        <v>183</v>
      </c>
      <c r="D188" s="105">
        <v>-4</v>
      </c>
      <c r="E188" s="125">
        <f t="shared" si="3"/>
        <v>35211.589999999997</v>
      </c>
    </row>
    <row r="189" spans="1:5" ht="15" customHeight="1">
      <c r="A189" s="43" t="s">
        <v>24</v>
      </c>
      <c r="B189" s="103">
        <v>40526</v>
      </c>
      <c r="C189" s="104" t="s">
        <v>19</v>
      </c>
      <c r="D189" s="105">
        <v>-0.78</v>
      </c>
      <c r="E189" s="125">
        <f t="shared" si="3"/>
        <v>35210.81</v>
      </c>
    </row>
    <row r="190" spans="1:5" ht="15" customHeight="1">
      <c r="A190" s="43" t="s">
        <v>24</v>
      </c>
      <c r="B190" s="103">
        <v>40526</v>
      </c>
      <c r="C190" s="104" t="s">
        <v>184</v>
      </c>
      <c r="D190" s="105">
        <v>-0.34</v>
      </c>
      <c r="E190" s="125">
        <f t="shared" si="3"/>
        <v>35210.47</v>
      </c>
    </row>
    <row r="191" spans="1:5" ht="15" customHeight="1">
      <c r="A191" s="43" t="s">
        <v>24</v>
      </c>
      <c r="B191" s="103">
        <v>40527</v>
      </c>
      <c r="C191" s="104" t="s">
        <v>215</v>
      </c>
      <c r="D191" s="105">
        <v>20.76</v>
      </c>
      <c r="E191" s="125">
        <f t="shared" si="3"/>
        <v>35231.230000000003</v>
      </c>
    </row>
    <row r="192" spans="1:5" ht="15" customHeight="1">
      <c r="A192" s="43" t="s">
        <v>24</v>
      </c>
      <c r="B192" s="103">
        <v>40527</v>
      </c>
      <c r="C192" s="104" t="s">
        <v>3</v>
      </c>
      <c r="D192" s="105">
        <v>-28</v>
      </c>
      <c r="E192" s="125">
        <f t="shared" si="3"/>
        <v>35203.230000000003</v>
      </c>
    </row>
    <row r="193" spans="1:5" ht="15" customHeight="1">
      <c r="A193" s="43" t="s">
        <v>24</v>
      </c>
      <c r="B193" s="103">
        <v>40527</v>
      </c>
      <c r="C193" s="104" t="s">
        <v>183</v>
      </c>
      <c r="D193" s="105">
        <v>-2</v>
      </c>
      <c r="E193" s="125">
        <f t="shared" si="3"/>
        <v>35201.230000000003</v>
      </c>
    </row>
    <row r="194" spans="1:5" ht="15" customHeight="1">
      <c r="A194" s="43" t="s">
        <v>24</v>
      </c>
      <c r="B194" s="103">
        <v>40527</v>
      </c>
      <c r="C194" s="104" t="s">
        <v>19</v>
      </c>
      <c r="D194" s="105">
        <v>-0.42</v>
      </c>
      <c r="E194" s="125">
        <f t="shared" si="3"/>
        <v>35200.810000000005</v>
      </c>
    </row>
    <row r="195" spans="1:5" ht="15" customHeight="1">
      <c r="A195" s="43" t="s">
        <v>24</v>
      </c>
      <c r="B195" s="103">
        <v>40527</v>
      </c>
      <c r="C195" s="104" t="s">
        <v>184</v>
      </c>
      <c r="D195" s="105">
        <v>-0.34</v>
      </c>
      <c r="E195" s="125">
        <f t="shared" si="3"/>
        <v>35200.470000000008</v>
      </c>
    </row>
    <row r="196" spans="1:5" ht="15" customHeight="1">
      <c r="A196" s="43" t="s">
        <v>24</v>
      </c>
      <c r="B196" s="103">
        <v>40527</v>
      </c>
      <c r="C196" s="104" t="s">
        <v>50</v>
      </c>
      <c r="D196" s="105">
        <v>-60</v>
      </c>
      <c r="E196" s="125">
        <f t="shared" si="3"/>
        <v>35140.470000000008</v>
      </c>
    </row>
    <row r="197" spans="1:5" ht="15" customHeight="1">
      <c r="A197" s="43" t="s">
        <v>24</v>
      </c>
      <c r="B197" s="103">
        <v>40529</v>
      </c>
      <c r="C197" s="104" t="s">
        <v>3</v>
      </c>
      <c r="D197" s="105">
        <v>-231.5</v>
      </c>
      <c r="E197" s="125">
        <f t="shared" si="3"/>
        <v>34908.970000000008</v>
      </c>
    </row>
    <row r="198" spans="1:5" ht="15" customHeight="1">
      <c r="A198" s="43" t="s">
        <v>24</v>
      </c>
      <c r="B198" s="103">
        <v>40529</v>
      </c>
      <c r="C198" s="104" t="s">
        <v>183</v>
      </c>
      <c r="D198" s="105">
        <v>-10</v>
      </c>
      <c r="E198" s="125">
        <f t="shared" si="3"/>
        <v>34898.970000000008</v>
      </c>
    </row>
    <row r="199" spans="1:5" ht="15" customHeight="1">
      <c r="A199" s="43" t="s">
        <v>24</v>
      </c>
      <c r="B199" s="103">
        <v>40529</v>
      </c>
      <c r="C199" s="104" t="s">
        <v>19</v>
      </c>
      <c r="D199" s="105">
        <v>-2.11</v>
      </c>
      <c r="E199" s="125">
        <f t="shared" si="3"/>
        <v>34896.860000000008</v>
      </c>
    </row>
    <row r="200" spans="1:5" ht="15" customHeight="1">
      <c r="A200" s="43" t="s">
        <v>24</v>
      </c>
      <c r="B200" s="103">
        <v>40529</v>
      </c>
      <c r="C200" s="104" t="s">
        <v>184</v>
      </c>
      <c r="D200" s="105">
        <v>-1.7</v>
      </c>
      <c r="E200" s="125">
        <f t="shared" si="3"/>
        <v>34895.160000000011</v>
      </c>
    </row>
    <row r="201" spans="1:5" ht="15" customHeight="1">
      <c r="A201" s="43" t="s">
        <v>24</v>
      </c>
      <c r="B201" s="103">
        <v>40532</v>
      </c>
      <c r="C201" s="104" t="s">
        <v>193</v>
      </c>
      <c r="D201" s="105">
        <v>217.5</v>
      </c>
      <c r="E201" s="125">
        <f t="shared" si="3"/>
        <v>35112.660000000011</v>
      </c>
    </row>
    <row r="202" spans="1:5" ht="15" customHeight="1">
      <c r="A202" s="43" t="s">
        <v>24</v>
      </c>
      <c r="B202" s="103">
        <v>40529</v>
      </c>
      <c r="C202" s="104" t="s">
        <v>216</v>
      </c>
      <c r="D202" s="105">
        <v>-145.69999999999999</v>
      </c>
      <c r="E202" s="125">
        <f t="shared" si="3"/>
        <v>34966.960000000014</v>
      </c>
    </row>
    <row r="203" spans="1:5" ht="15" customHeight="1">
      <c r="A203" s="43" t="s">
        <v>24</v>
      </c>
      <c r="B203" s="103">
        <v>40529</v>
      </c>
      <c r="C203" s="104" t="s">
        <v>0</v>
      </c>
      <c r="D203" s="105">
        <v>-117.6</v>
      </c>
      <c r="E203" s="125">
        <f t="shared" si="3"/>
        <v>34849.360000000015</v>
      </c>
    </row>
    <row r="204" spans="1:5" ht="15" customHeight="1">
      <c r="A204" s="43" t="s">
        <v>24</v>
      </c>
      <c r="B204" s="103">
        <v>40533</v>
      </c>
      <c r="C204" s="104" t="s">
        <v>0</v>
      </c>
      <c r="D204" s="105">
        <v>-30</v>
      </c>
      <c r="E204" s="125">
        <f t="shared" si="3"/>
        <v>34819.360000000015</v>
      </c>
    </row>
    <row r="205" spans="1:5" ht="15" customHeight="1">
      <c r="A205" s="43" t="s">
        <v>24</v>
      </c>
      <c r="B205" s="103">
        <v>40536</v>
      </c>
      <c r="C205" s="104" t="s">
        <v>217</v>
      </c>
      <c r="D205" s="105">
        <v>-525</v>
      </c>
      <c r="E205" s="125">
        <f t="shared" si="3"/>
        <v>34294.360000000015</v>
      </c>
    </row>
    <row r="206" spans="1:5" ht="15" customHeight="1">
      <c r="A206" s="43" t="s">
        <v>24</v>
      </c>
      <c r="B206" s="103">
        <v>40540</v>
      </c>
      <c r="C206" s="104" t="s">
        <v>38</v>
      </c>
      <c r="D206" s="105">
        <v>-624.04</v>
      </c>
      <c r="E206" s="125">
        <f t="shared" si="3"/>
        <v>33670.320000000014</v>
      </c>
    </row>
    <row r="207" spans="1:5" ht="15" customHeight="1">
      <c r="A207" s="43" t="s">
        <v>24</v>
      </c>
      <c r="B207" s="103">
        <v>40540</v>
      </c>
      <c r="C207" s="104" t="s">
        <v>39</v>
      </c>
      <c r="D207" s="105">
        <v>-936.4</v>
      </c>
      <c r="E207" s="125">
        <f t="shared" si="3"/>
        <v>32733.920000000013</v>
      </c>
    </row>
    <row r="208" spans="1:5" ht="15" customHeight="1">
      <c r="A208" s="43" t="s">
        <v>24</v>
      </c>
      <c r="B208" s="103">
        <v>40540</v>
      </c>
      <c r="C208" s="104" t="s">
        <v>41</v>
      </c>
      <c r="D208" s="105">
        <v>-611.88</v>
      </c>
      <c r="E208" s="125">
        <f t="shared" si="3"/>
        <v>32122.040000000012</v>
      </c>
    </row>
    <row r="209" spans="1:5" ht="15" customHeight="1">
      <c r="A209" s="43" t="s">
        <v>24</v>
      </c>
      <c r="B209" s="103">
        <v>40540</v>
      </c>
      <c r="C209" s="104" t="s">
        <v>198</v>
      </c>
      <c r="D209" s="105">
        <v>-80</v>
      </c>
      <c r="E209" s="125">
        <f t="shared" si="3"/>
        <v>32042.040000000012</v>
      </c>
    </row>
    <row r="210" spans="1:5" ht="15" customHeight="1">
      <c r="A210" s="43" t="s">
        <v>24</v>
      </c>
      <c r="B210" s="103">
        <v>40540</v>
      </c>
      <c r="C210" s="104" t="s">
        <v>180</v>
      </c>
      <c r="D210" s="105">
        <v>-1</v>
      </c>
      <c r="E210" s="125">
        <f t="shared" si="3"/>
        <v>32041.040000000012</v>
      </c>
    </row>
    <row r="211" spans="1:5" ht="15" customHeight="1">
      <c r="A211" s="43" t="s">
        <v>24</v>
      </c>
      <c r="B211" s="103">
        <v>40540</v>
      </c>
      <c r="C211" s="104" t="s">
        <v>199</v>
      </c>
      <c r="D211" s="105">
        <v>-80</v>
      </c>
      <c r="E211" s="125">
        <f t="shared" si="3"/>
        <v>31961.040000000012</v>
      </c>
    </row>
    <row r="212" spans="1:5" ht="15" customHeight="1">
      <c r="A212" s="43" t="s">
        <v>24</v>
      </c>
      <c r="B212" s="103">
        <v>40540</v>
      </c>
      <c r="C212" s="104" t="s">
        <v>42</v>
      </c>
      <c r="D212" s="105">
        <v>-80</v>
      </c>
      <c r="E212" s="125">
        <f t="shared" si="3"/>
        <v>31881.040000000012</v>
      </c>
    </row>
    <row r="213" spans="1:5" ht="15" customHeight="1">
      <c r="A213" s="43" t="s">
        <v>24</v>
      </c>
      <c r="B213" s="103">
        <v>40540</v>
      </c>
      <c r="C213" s="104" t="s">
        <v>180</v>
      </c>
      <c r="D213" s="105">
        <v>-1</v>
      </c>
      <c r="E213" s="125">
        <f t="shared" si="3"/>
        <v>31880.040000000012</v>
      </c>
    </row>
    <row r="214" spans="1:5" ht="15" customHeight="1">
      <c r="A214" s="43" t="s">
        <v>24</v>
      </c>
      <c r="B214" s="103">
        <v>40540</v>
      </c>
      <c r="C214" s="104" t="s">
        <v>40</v>
      </c>
      <c r="D214" s="105">
        <v>-80</v>
      </c>
      <c r="E214" s="125">
        <f t="shared" si="3"/>
        <v>31800.040000000012</v>
      </c>
    </row>
    <row r="215" spans="1:5" ht="15" customHeight="1">
      <c r="A215" s="43" t="s">
        <v>24</v>
      </c>
      <c r="B215" s="103">
        <v>40540</v>
      </c>
      <c r="C215" s="104" t="s">
        <v>180</v>
      </c>
      <c r="D215" s="105">
        <v>-1</v>
      </c>
      <c r="E215" s="125">
        <f t="shared" si="3"/>
        <v>31799.040000000012</v>
      </c>
    </row>
    <row r="216" spans="1:5" ht="15" customHeight="1">
      <c r="A216" s="43" t="s">
        <v>24</v>
      </c>
      <c r="B216" s="103">
        <v>40543</v>
      </c>
      <c r="C216" s="104" t="s">
        <v>212</v>
      </c>
      <c r="D216" s="105">
        <v>-1093.27</v>
      </c>
      <c r="E216" s="125">
        <f t="shared" si="3"/>
        <v>30705.770000000011</v>
      </c>
    </row>
    <row r="217" spans="1:5" ht="15" customHeight="1" thickBot="1">
      <c r="A217" s="43" t="s">
        <v>24</v>
      </c>
      <c r="B217" s="103">
        <v>40542</v>
      </c>
      <c r="C217" s="104" t="s">
        <v>197</v>
      </c>
      <c r="D217" s="105">
        <v>-138.06</v>
      </c>
      <c r="E217" s="125">
        <f t="shared" si="3"/>
        <v>30567.71000000001</v>
      </c>
    </row>
    <row r="218" spans="1:5" ht="15" customHeight="1" thickTop="1" thickBot="1">
      <c r="A218" s="67"/>
      <c r="B218" s="68"/>
      <c r="C218" s="47" t="s">
        <v>150</v>
      </c>
      <c r="D218" s="119"/>
      <c r="E218" s="153"/>
    </row>
    <row r="219" spans="1:5" ht="15" customHeight="1" thickTop="1">
      <c r="A219" s="43" t="s">
        <v>24</v>
      </c>
      <c r="B219" s="103">
        <v>40546</v>
      </c>
      <c r="C219" s="104" t="s">
        <v>213</v>
      </c>
      <c r="D219" s="105">
        <v>-1122</v>
      </c>
      <c r="E219" s="125">
        <f>E217+D219</f>
        <v>29445.71000000001</v>
      </c>
    </row>
    <row r="220" spans="1:5" ht="15" customHeight="1">
      <c r="A220" s="43" t="s">
        <v>24</v>
      </c>
      <c r="B220" s="103">
        <v>40548</v>
      </c>
      <c r="C220" s="104" t="s">
        <v>218</v>
      </c>
      <c r="D220" s="105">
        <v>5.52</v>
      </c>
      <c r="E220" s="125">
        <f>E219+D220</f>
        <v>29451.23000000001</v>
      </c>
    </row>
    <row r="221" spans="1:5" ht="15" customHeight="1">
      <c r="A221" s="43" t="s">
        <v>24</v>
      </c>
      <c r="B221" s="103">
        <v>40548</v>
      </c>
      <c r="C221" s="104" t="s">
        <v>182</v>
      </c>
      <c r="D221" s="105">
        <v>4763</v>
      </c>
      <c r="E221" s="125">
        <f t="shared" ref="E221:E267" si="4">E220+D221</f>
        <v>34214.23000000001</v>
      </c>
    </row>
    <row r="222" spans="1:5" ht="15" customHeight="1">
      <c r="A222" s="43" t="s">
        <v>24</v>
      </c>
      <c r="B222" s="103">
        <v>40548</v>
      </c>
      <c r="C222" s="104" t="s">
        <v>183</v>
      </c>
      <c r="D222" s="105">
        <v>-26.6</v>
      </c>
      <c r="E222" s="125">
        <f t="shared" si="4"/>
        <v>34187.630000000012</v>
      </c>
    </row>
    <row r="223" spans="1:5" ht="15" customHeight="1">
      <c r="A223" s="43" t="s">
        <v>24</v>
      </c>
      <c r="B223" s="103">
        <v>40548</v>
      </c>
      <c r="C223" s="104" t="s">
        <v>19</v>
      </c>
      <c r="D223" s="105">
        <v>-4.79</v>
      </c>
      <c r="E223" s="125">
        <f t="shared" si="4"/>
        <v>34182.840000000011</v>
      </c>
    </row>
    <row r="224" spans="1:5" ht="15" customHeight="1">
      <c r="A224" s="43" t="s">
        <v>24</v>
      </c>
      <c r="B224" s="103">
        <v>40553</v>
      </c>
      <c r="C224" s="104" t="s">
        <v>3</v>
      </c>
      <c r="D224" s="105">
        <v>-136</v>
      </c>
      <c r="E224" s="125">
        <f t="shared" si="4"/>
        <v>34046.840000000011</v>
      </c>
    </row>
    <row r="225" spans="1:5" ht="15" customHeight="1">
      <c r="A225" s="43" t="s">
        <v>24</v>
      </c>
      <c r="B225" s="103">
        <v>40553</v>
      </c>
      <c r="C225" s="104" t="s">
        <v>183</v>
      </c>
      <c r="D225" s="105">
        <v>-4</v>
      </c>
      <c r="E225" s="125">
        <f t="shared" si="4"/>
        <v>34042.840000000011</v>
      </c>
    </row>
    <row r="226" spans="1:5" ht="15" customHeight="1">
      <c r="A226" s="43" t="s">
        <v>24</v>
      </c>
      <c r="B226" s="103">
        <v>40553</v>
      </c>
      <c r="C226" s="104" t="s">
        <v>19</v>
      </c>
      <c r="D226" s="105">
        <v>-0.84</v>
      </c>
      <c r="E226" s="125">
        <f t="shared" si="4"/>
        <v>34042.000000000015</v>
      </c>
    </row>
    <row r="227" spans="1:5" ht="15" customHeight="1">
      <c r="A227" s="43" t="s">
        <v>24</v>
      </c>
      <c r="B227" s="103">
        <v>40553</v>
      </c>
      <c r="C227" s="104" t="s">
        <v>184</v>
      </c>
      <c r="D227" s="105">
        <v>-0.68</v>
      </c>
      <c r="E227" s="125">
        <f t="shared" si="4"/>
        <v>34041.320000000014</v>
      </c>
    </row>
    <row r="228" spans="1:5" ht="15" customHeight="1">
      <c r="A228" s="43" t="s">
        <v>24</v>
      </c>
      <c r="B228" s="103">
        <v>40553</v>
      </c>
      <c r="C228" s="104" t="s">
        <v>4</v>
      </c>
      <c r="D228" s="105">
        <v>-162.84</v>
      </c>
      <c r="E228" s="125">
        <f t="shared" si="4"/>
        <v>33878.480000000018</v>
      </c>
    </row>
    <row r="229" spans="1:5" ht="15" customHeight="1">
      <c r="A229" s="43" t="s">
        <v>24</v>
      </c>
      <c r="B229" s="103">
        <v>40553</v>
      </c>
      <c r="C229" s="104" t="s">
        <v>219</v>
      </c>
      <c r="D229" s="105">
        <v>115.52</v>
      </c>
      <c r="E229" s="125">
        <f t="shared" si="4"/>
        <v>33994.000000000015</v>
      </c>
    </row>
    <row r="230" spans="1:5" ht="15" customHeight="1">
      <c r="A230" s="43" t="s">
        <v>24</v>
      </c>
      <c r="B230" s="103">
        <v>40554</v>
      </c>
      <c r="C230" s="104" t="s">
        <v>220</v>
      </c>
      <c r="D230" s="105">
        <v>20.76</v>
      </c>
      <c r="E230" s="125">
        <f t="shared" si="4"/>
        <v>34014.760000000017</v>
      </c>
    </row>
    <row r="231" spans="1:5" ht="15" customHeight="1">
      <c r="A231" s="43" t="s">
        <v>24</v>
      </c>
      <c r="B231" s="103">
        <v>40556</v>
      </c>
      <c r="C231" s="104" t="s">
        <v>3</v>
      </c>
      <c r="D231" s="105">
        <v>-114.5</v>
      </c>
      <c r="E231" s="125">
        <f t="shared" si="4"/>
        <v>33900.260000000017</v>
      </c>
    </row>
    <row r="232" spans="1:5" ht="15" customHeight="1">
      <c r="A232" s="43" t="s">
        <v>24</v>
      </c>
      <c r="B232" s="103">
        <v>40556</v>
      </c>
      <c r="C232" s="104" t="s">
        <v>183</v>
      </c>
      <c r="D232" s="105">
        <v>-6</v>
      </c>
      <c r="E232" s="125">
        <f t="shared" si="4"/>
        <v>33894.260000000017</v>
      </c>
    </row>
    <row r="233" spans="1:5" ht="15" customHeight="1">
      <c r="A233" s="43" t="s">
        <v>24</v>
      </c>
      <c r="B233" s="103">
        <v>40556</v>
      </c>
      <c r="C233" s="104" t="s">
        <v>19</v>
      </c>
      <c r="D233" s="105">
        <v>-1.26</v>
      </c>
      <c r="E233" s="125">
        <f t="shared" si="4"/>
        <v>33893.000000000015</v>
      </c>
    </row>
    <row r="234" spans="1:5" ht="15" customHeight="1">
      <c r="A234" s="43" t="s">
        <v>24</v>
      </c>
      <c r="B234" s="103">
        <v>40556</v>
      </c>
      <c r="C234" s="104" t="s">
        <v>184</v>
      </c>
      <c r="D234" s="105">
        <v>-1.02</v>
      </c>
      <c r="E234" s="125">
        <f t="shared" si="4"/>
        <v>33891.980000000018</v>
      </c>
    </row>
    <row r="235" spans="1:5" ht="15" customHeight="1">
      <c r="A235" s="43" t="s">
        <v>24</v>
      </c>
      <c r="B235" s="103">
        <v>40556</v>
      </c>
      <c r="C235" s="104" t="s">
        <v>221</v>
      </c>
      <c r="D235" s="105">
        <v>20.76</v>
      </c>
      <c r="E235" s="125">
        <f t="shared" si="4"/>
        <v>33912.74000000002</v>
      </c>
    </row>
    <row r="236" spans="1:5" ht="15" customHeight="1">
      <c r="A236" s="43" t="s">
        <v>24</v>
      </c>
      <c r="B236" s="103">
        <v>40557</v>
      </c>
      <c r="C236" s="104" t="s">
        <v>3</v>
      </c>
      <c r="D236" s="105">
        <v>-64</v>
      </c>
      <c r="E236" s="125">
        <f t="shared" si="4"/>
        <v>33848.74000000002</v>
      </c>
    </row>
    <row r="237" spans="1:5" ht="15" customHeight="1">
      <c r="A237" s="43" t="s">
        <v>24</v>
      </c>
      <c r="B237" s="103">
        <v>40557</v>
      </c>
      <c r="C237" s="104" t="s">
        <v>183</v>
      </c>
      <c r="D237" s="105">
        <v>-4</v>
      </c>
      <c r="E237" s="125">
        <f t="shared" si="4"/>
        <v>33844.74000000002</v>
      </c>
    </row>
    <row r="238" spans="1:5" ht="15" customHeight="1">
      <c r="A238" s="43" t="s">
        <v>24</v>
      </c>
      <c r="B238" s="103">
        <v>40557</v>
      </c>
      <c r="C238" s="104" t="s">
        <v>19</v>
      </c>
      <c r="D238" s="105">
        <v>-0.84</v>
      </c>
      <c r="E238" s="125">
        <f t="shared" si="4"/>
        <v>33843.900000000023</v>
      </c>
    </row>
    <row r="239" spans="1:5" ht="15" customHeight="1">
      <c r="A239" s="43" t="s">
        <v>24</v>
      </c>
      <c r="B239" s="103">
        <v>40557</v>
      </c>
      <c r="C239" s="104" t="s">
        <v>184</v>
      </c>
      <c r="D239" s="105">
        <v>-0.68</v>
      </c>
      <c r="E239" s="125">
        <f t="shared" si="4"/>
        <v>33843.220000000023</v>
      </c>
    </row>
    <row r="240" spans="1:5" ht="15" customHeight="1">
      <c r="A240" s="43" t="s">
        <v>24</v>
      </c>
      <c r="B240" s="103">
        <v>40557</v>
      </c>
      <c r="C240" s="104" t="s">
        <v>12</v>
      </c>
      <c r="D240" s="105">
        <v>-37.65</v>
      </c>
      <c r="E240" s="125">
        <f t="shared" si="4"/>
        <v>33805.570000000022</v>
      </c>
    </row>
    <row r="241" spans="1:5" ht="15" customHeight="1">
      <c r="A241" s="43" t="s">
        <v>24</v>
      </c>
      <c r="B241" s="103">
        <v>40557</v>
      </c>
      <c r="C241" s="104" t="s">
        <v>222</v>
      </c>
      <c r="D241" s="105">
        <v>38.76</v>
      </c>
      <c r="E241" s="125">
        <f t="shared" si="4"/>
        <v>33844.330000000024</v>
      </c>
    </row>
    <row r="242" spans="1:5" ht="15" customHeight="1">
      <c r="A242" s="43" t="s">
        <v>24</v>
      </c>
      <c r="B242" s="103">
        <v>40557</v>
      </c>
      <c r="C242" s="104" t="s">
        <v>223</v>
      </c>
      <c r="D242" s="105">
        <v>61.76</v>
      </c>
      <c r="E242" s="125">
        <f t="shared" si="4"/>
        <v>33906.090000000026</v>
      </c>
    </row>
    <row r="243" spans="1:5" ht="15" customHeight="1">
      <c r="A243" s="43" t="s">
        <v>24</v>
      </c>
      <c r="B243" s="103">
        <v>40561</v>
      </c>
      <c r="C243" s="104" t="s">
        <v>224</v>
      </c>
      <c r="D243" s="105">
        <v>79.760000000000005</v>
      </c>
      <c r="E243" s="125">
        <f t="shared" si="4"/>
        <v>33985.850000000028</v>
      </c>
    </row>
    <row r="244" spans="1:5" ht="15" customHeight="1">
      <c r="A244" s="43" t="s">
        <v>24</v>
      </c>
      <c r="B244" s="103">
        <v>40562</v>
      </c>
      <c r="C244" s="104" t="s">
        <v>46</v>
      </c>
      <c r="D244" s="105">
        <v>-63.89</v>
      </c>
      <c r="E244" s="125">
        <f t="shared" si="4"/>
        <v>33921.960000000028</v>
      </c>
    </row>
    <row r="245" spans="1:5" ht="15" customHeight="1">
      <c r="A245" s="43" t="s">
        <v>24</v>
      </c>
      <c r="B245" s="103">
        <v>40563</v>
      </c>
      <c r="C245" s="104" t="s">
        <v>225</v>
      </c>
      <c r="D245" s="105">
        <v>48.76</v>
      </c>
      <c r="E245" s="125">
        <f t="shared" si="4"/>
        <v>33970.72000000003</v>
      </c>
    </row>
    <row r="246" spans="1:5" ht="15" customHeight="1">
      <c r="A246" s="43" t="s">
        <v>24</v>
      </c>
      <c r="B246" s="103">
        <v>40563</v>
      </c>
      <c r="C246" s="104" t="s">
        <v>193</v>
      </c>
      <c r="D246" s="105">
        <v>123</v>
      </c>
      <c r="E246" s="125">
        <f t="shared" si="4"/>
        <v>34093.72000000003</v>
      </c>
    </row>
    <row r="247" spans="1:5" ht="15" customHeight="1">
      <c r="A247" s="43" t="s">
        <v>24</v>
      </c>
      <c r="B247" s="103">
        <v>40563</v>
      </c>
      <c r="C247" s="104" t="s">
        <v>192</v>
      </c>
      <c r="D247" s="105">
        <v>545</v>
      </c>
      <c r="E247" s="125">
        <f t="shared" si="4"/>
        <v>34638.72000000003</v>
      </c>
    </row>
    <row r="248" spans="1:5" ht="15" customHeight="1">
      <c r="A248" s="43" t="s">
        <v>24</v>
      </c>
      <c r="B248" s="103">
        <v>40568</v>
      </c>
      <c r="C248" s="104" t="s">
        <v>226</v>
      </c>
      <c r="D248" s="105">
        <v>27.76</v>
      </c>
      <c r="E248" s="125">
        <f t="shared" si="4"/>
        <v>34666.480000000032</v>
      </c>
    </row>
    <row r="249" spans="1:5" ht="15" customHeight="1">
      <c r="A249" s="43" t="s">
        <v>24</v>
      </c>
      <c r="B249" s="103">
        <v>40569</v>
      </c>
      <c r="C249" s="104" t="s">
        <v>204</v>
      </c>
      <c r="D249" s="105">
        <v>-881.5</v>
      </c>
      <c r="E249" s="125">
        <f t="shared" si="4"/>
        <v>33784.980000000032</v>
      </c>
    </row>
    <row r="250" spans="1:5" ht="15" customHeight="1">
      <c r="A250" s="43" t="s">
        <v>24</v>
      </c>
      <c r="B250" s="103">
        <v>40569</v>
      </c>
      <c r="C250" s="104" t="s">
        <v>180</v>
      </c>
      <c r="D250" s="105">
        <v>-1.5</v>
      </c>
      <c r="E250" s="125">
        <f t="shared" si="4"/>
        <v>33783.480000000032</v>
      </c>
    </row>
    <row r="251" spans="1:5" ht="15" customHeight="1">
      <c r="A251" s="43" t="s">
        <v>24</v>
      </c>
      <c r="B251" s="103">
        <v>40571</v>
      </c>
      <c r="C251" s="104" t="s">
        <v>38</v>
      </c>
      <c r="D251" s="105">
        <v>-624.04</v>
      </c>
      <c r="E251" s="125">
        <f t="shared" si="4"/>
        <v>33159.440000000031</v>
      </c>
    </row>
    <row r="252" spans="1:5" ht="15" customHeight="1">
      <c r="A252" s="43" t="s">
        <v>24</v>
      </c>
      <c r="B252" s="103">
        <v>40571</v>
      </c>
      <c r="C252" s="104" t="s">
        <v>39</v>
      </c>
      <c r="D252" s="105">
        <v>-936.4</v>
      </c>
      <c r="E252" s="125">
        <f t="shared" si="4"/>
        <v>32223.04000000003</v>
      </c>
    </row>
    <row r="253" spans="1:5" ht="15" customHeight="1">
      <c r="A253" s="43" t="s">
        <v>24</v>
      </c>
      <c r="B253" s="103">
        <v>40571</v>
      </c>
      <c r="C253" s="104" t="s">
        <v>198</v>
      </c>
      <c r="D253" s="105">
        <v>-80</v>
      </c>
      <c r="E253" s="125">
        <f t="shared" si="4"/>
        <v>32143.04000000003</v>
      </c>
    </row>
    <row r="254" spans="1:5" ht="15" customHeight="1">
      <c r="A254" s="43" t="s">
        <v>24</v>
      </c>
      <c r="B254" s="103">
        <v>40571</v>
      </c>
      <c r="C254" s="104" t="s">
        <v>180</v>
      </c>
      <c r="D254" s="105">
        <v>-1</v>
      </c>
      <c r="E254" s="125">
        <f t="shared" si="4"/>
        <v>32142.04000000003</v>
      </c>
    </row>
    <row r="255" spans="1:5" ht="15" customHeight="1">
      <c r="A255" s="43" t="s">
        <v>24</v>
      </c>
      <c r="B255" s="103">
        <v>40571</v>
      </c>
      <c r="C255" s="104" t="s">
        <v>199</v>
      </c>
      <c r="D255" s="105">
        <v>-100</v>
      </c>
      <c r="E255" s="125">
        <f t="shared" si="4"/>
        <v>32042.04000000003</v>
      </c>
    </row>
    <row r="256" spans="1:5" ht="15" customHeight="1">
      <c r="A256" s="43" t="s">
        <v>24</v>
      </c>
      <c r="B256" s="103">
        <v>40571</v>
      </c>
      <c r="C256" s="104" t="s">
        <v>42</v>
      </c>
      <c r="D256" s="105">
        <v>-80</v>
      </c>
      <c r="E256" s="125">
        <f t="shared" si="4"/>
        <v>31962.04000000003</v>
      </c>
    </row>
    <row r="257" spans="1:5" ht="15" customHeight="1">
      <c r="A257" s="43" t="s">
        <v>24</v>
      </c>
      <c r="B257" s="103">
        <v>40571</v>
      </c>
      <c r="C257" s="104" t="s">
        <v>180</v>
      </c>
      <c r="D257" s="105">
        <v>-1</v>
      </c>
      <c r="E257" s="125">
        <f t="shared" si="4"/>
        <v>31961.04000000003</v>
      </c>
    </row>
    <row r="258" spans="1:5" ht="15" customHeight="1">
      <c r="A258" s="43" t="s">
        <v>24</v>
      </c>
      <c r="B258" s="103">
        <v>40571</v>
      </c>
      <c r="C258" s="104" t="s">
        <v>40</v>
      </c>
      <c r="D258" s="105">
        <v>-80</v>
      </c>
      <c r="E258" s="125">
        <f t="shared" si="4"/>
        <v>31881.04000000003</v>
      </c>
    </row>
    <row r="259" spans="1:5" ht="15" customHeight="1">
      <c r="A259" s="43" t="s">
        <v>24</v>
      </c>
      <c r="B259" s="103">
        <v>40571</v>
      </c>
      <c r="C259" s="104" t="s">
        <v>180</v>
      </c>
      <c r="D259" s="105">
        <v>-1</v>
      </c>
      <c r="E259" s="125">
        <f t="shared" si="4"/>
        <v>31880.04000000003</v>
      </c>
    </row>
    <row r="260" spans="1:5" ht="15" customHeight="1">
      <c r="A260" s="43" t="s">
        <v>24</v>
      </c>
      <c r="B260" s="103">
        <v>40571</v>
      </c>
      <c r="C260" s="104" t="s">
        <v>41</v>
      </c>
      <c r="D260" s="105">
        <v>-152.94</v>
      </c>
      <c r="E260" s="125">
        <f t="shared" si="4"/>
        <v>31727.100000000031</v>
      </c>
    </row>
    <row r="261" spans="1:5" ht="15" customHeight="1">
      <c r="A261" s="43" t="s">
        <v>24</v>
      </c>
      <c r="B261" s="103">
        <v>40571</v>
      </c>
      <c r="C261" s="104" t="s">
        <v>180</v>
      </c>
      <c r="D261" s="105">
        <v>-1</v>
      </c>
      <c r="E261" s="125">
        <f t="shared" si="4"/>
        <v>31726.100000000031</v>
      </c>
    </row>
    <row r="262" spans="1:5" ht="15" customHeight="1">
      <c r="A262" s="43" t="s">
        <v>24</v>
      </c>
      <c r="B262" s="103">
        <v>40571</v>
      </c>
      <c r="C262" s="104" t="s">
        <v>210</v>
      </c>
      <c r="D262" s="105">
        <v>-152</v>
      </c>
      <c r="E262" s="125">
        <f t="shared" si="4"/>
        <v>31574.100000000031</v>
      </c>
    </row>
    <row r="263" spans="1:5" ht="15" customHeight="1">
      <c r="A263" s="43" t="s">
        <v>24</v>
      </c>
      <c r="B263" s="103">
        <v>40571</v>
      </c>
      <c r="C263" s="104" t="s">
        <v>180</v>
      </c>
      <c r="D263" s="105">
        <v>-1</v>
      </c>
      <c r="E263" s="125">
        <f t="shared" si="4"/>
        <v>31573.100000000031</v>
      </c>
    </row>
    <row r="264" spans="1:5" ht="15" customHeight="1">
      <c r="A264" s="43" t="s">
        <v>24</v>
      </c>
      <c r="B264" s="103">
        <v>40574</v>
      </c>
      <c r="C264" s="104" t="s">
        <v>212</v>
      </c>
      <c r="D264" s="105">
        <v>-1155.72</v>
      </c>
      <c r="E264" s="125">
        <f t="shared" si="4"/>
        <v>30417.38000000003</v>
      </c>
    </row>
    <row r="265" spans="1:5" ht="15" customHeight="1">
      <c r="A265" s="43" t="s">
        <v>24</v>
      </c>
      <c r="B265" s="103">
        <v>40574</v>
      </c>
      <c r="C265" s="104" t="s">
        <v>197</v>
      </c>
      <c r="D265" s="105">
        <v>-212.4</v>
      </c>
      <c r="E265" s="125">
        <f t="shared" si="4"/>
        <v>30204.980000000029</v>
      </c>
    </row>
    <row r="266" spans="1:5" ht="15" customHeight="1">
      <c r="A266" s="43" t="s">
        <v>24</v>
      </c>
      <c r="B266" s="103">
        <v>40574</v>
      </c>
      <c r="C266" s="104" t="s">
        <v>213</v>
      </c>
      <c r="D266" s="105">
        <v>-808.75</v>
      </c>
      <c r="E266" s="125">
        <f t="shared" si="4"/>
        <v>29396.230000000029</v>
      </c>
    </row>
    <row r="267" spans="1:5" ht="15" customHeight="1" thickBot="1">
      <c r="A267" s="43" t="s">
        <v>24</v>
      </c>
      <c r="B267" s="103">
        <v>40574</v>
      </c>
      <c r="C267" s="104" t="s">
        <v>227</v>
      </c>
      <c r="D267" s="105">
        <v>-43.5</v>
      </c>
      <c r="E267" s="125">
        <f t="shared" si="4"/>
        <v>29352.730000000029</v>
      </c>
    </row>
    <row r="268" spans="1:5" ht="15" customHeight="1" thickTop="1" thickBot="1">
      <c r="A268" s="67"/>
      <c r="B268" s="68"/>
      <c r="C268" s="47" t="s">
        <v>151</v>
      </c>
      <c r="D268" s="119"/>
      <c r="E268" s="153"/>
    </row>
    <row r="269" spans="1:5" ht="15" customHeight="1" thickTop="1">
      <c r="A269" s="43" t="s">
        <v>24</v>
      </c>
      <c r="B269" s="103">
        <v>40578</v>
      </c>
      <c r="C269" s="104" t="s">
        <v>182</v>
      </c>
      <c r="D269" s="105">
        <v>3753.5</v>
      </c>
      <c r="E269" s="125">
        <f>E267+D269</f>
        <v>33106.230000000025</v>
      </c>
    </row>
    <row r="270" spans="1:5" ht="15" customHeight="1">
      <c r="A270" s="43" t="s">
        <v>24</v>
      </c>
      <c r="B270" s="103">
        <v>40578</v>
      </c>
      <c r="C270" s="104" t="s">
        <v>183</v>
      </c>
      <c r="D270" s="105">
        <v>-23</v>
      </c>
      <c r="E270" s="125">
        <f>E269+D270</f>
        <v>33083.230000000025</v>
      </c>
    </row>
    <row r="271" spans="1:5" ht="15" customHeight="1">
      <c r="A271" s="43" t="s">
        <v>24</v>
      </c>
      <c r="B271" s="103">
        <v>40578</v>
      </c>
      <c r="C271" s="104" t="s">
        <v>19</v>
      </c>
      <c r="D271" s="105">
        <v>-4.1399999999999997</v>
      </c>
      <c r="E271" s="125">
        <f>E270+D271</f>
        <v>33079.090000000026</v>
      </c>
    </row>
    <row r="272" spans="1:5" ht="15" customHeight="1">
      <c r="A272" s="43" t="s">
        <v>24</v>
      </c>
      <c r="B272" s="103">
        <v>40582</v>
      </c>
      <c r="C272" s="104" t="s">
        <v>3</v>
      </c>
      <c r="D272" s="105">
        <v>-54</v>
      </c>
      <c r="E272" s="125">
        <f t="shared" ref="E272:E335" si="5">E271+D272</f>
        <v>33025.090000000026</v>
      </c>
    </row>
    <row r="273" spans="1:5" ht="15" customHeight="1">
      <c r="A273" s="43" t="s">
        <v>24</v>
      </c>
      <c r="B273" s="103">
        <v>40582</v>
      </c>
      <c r="C273" s="104" t="s">
        <v>183</v>
      </c>
      <c r="D273" s="105">
        <v>-4</v>
      </c>
      <c r="E273" s="125">
        <f t="shared" si="5"/>
        <v>33021.090000000026</v>
      </c>
    </row>
    <row r="274" spans="1:5" ht="15" customHeight="1">
      <c r="A274" s="43" t="s">
        <v>24</v>
      </c>
      <c r="B274" s="103">
        <v>40582</v>
      </c>
      <c r="C274" s="104" t="s">
        <v>19</v>
      </c>
      <c r="D274" s="105">
        <v>-0.84</v>
      </c>
      <c r="E274" s="125">
        <f t="shared" si="5"/>
        <v>33020.250000000029</v>
      </c>
    </row>
    <row r="275" spans="1:5" ht="15" customHeight="1">
      <c r="A275" s="43" t="s">
        <v>24</v>
      </c>
      <c r="B275" s="103">
        <v>40582</v>
      </c>
      <c r="C275" s="104" t="s">
        <v>184</v>
      </c>
      <c r="D275" s="105">
        <v>-0.68</v>
      </c>
      <c r="E275" s="125">
        <f t="shared" si="5"/>
        <v>33019.570000000029</v>
      </c>
    </row>
    <row r="276" spans="1:5" ht="15" customHeight="1">
      <c r="A276" s="43" t="s">
        <v>24</v>
      </c>
      <c r="B276" s="103">
        <v>40582</v>
      </c>
      <c r="C276" s="104" t="s">
        <v>228</v>
      </c>
      <c r="D276" s="105">
        <v>36</v>
      </c>
      <c r="E276" s="125">
        <f t="shared" si="5"/>
        <v>33055.570000000029</v>
      </c>
    </row>
    <row r="277" spans="1:5" ht="15" customHeight="1">
      <c r="A277" s="43" t="s">
        <v>24</v>
      </c>
      <c r="B277" s="103">
        <v>40583</v>
      </c>
      <c r="C277" s="104" t="s">
        <v>229</v>
      </c>
      <c r="D277" s="105">
        <v>36</v>
      </c>
      <c r="E277" s="125">
        <f t="shared" si="5"/>
        <v>33091.570000000029</v>
      </c>
    </row>
    <row r="278" spans="1:5" ht="15" customHeight="1">
      <c r="A278" s="43" t="s">
        <v>24</v>
      </c>
      <c r="B278" s="103">
        <v>40583</v>
      </c>
      <c r="C278" s="104" t="s">
        <v>230</v>
      </c>
      <c r="D278" s="105">
        <v>66.5</v>
      </c>
      <c r="E278" s="125">
        <f t="shared" si="5"/>
        <v>33158.070000000029</v>
      </c>
    </row>
    <row r="279" spans="1:5" ht="15" customHeight="1">
      <c r="A279" s="43" t="s">
        <v>24</v>
      </c>
      <c r="B279" s="103">
        <v>40583</v>
      </c>
      <c r="C279" s="104" t="s">
        <v>231</v>
      </c>
      <c r="D279" s="105">
        <v>36</v>
      </c>
      <c r="E279" s="125">
        <f t="shared" si="5"/>
        <v>33194.070000000029</v>
      </c>
    </row>
    <row r="280" spans="1:5" ht="15" customHeight="1">
      <c r="A280" s="43" t="s">
        <v>24</v>
      </c>
      <c r="B280" s="103">
        <v>40584</v>
      </c>
      <c r="C280" s="104" t="s">
        <v>4</v>
      </c>
      <c r="D280" s="105">
        <v>-162.84</v>
      </c>
      <c r="E280" s="125">
        <f t="shared" si="5"/>
        <v>33031.230000000032</v>
      </c>
    </row>
    <row r="281" spans="1:5" ht="15" customHeight="1">
      <c r="A281" s="43" t="s">
        <v>24</v>
      </c>
      <c r="B281" s="103">
        <v>40584</v>
      </c>
      <c r="C281" s="104" t="s">
        <v>232</v>
      </c>
      <c r="D281" s="105">
        <v>90.5</v>
      </c>
      <c r="E281" s="125">
        <f t="shared" si="5"/>
        <v>33121.730000000032</v>
      </c>
    </row>
    <row r="282" spans="1:5" ht="15" customHeight="1">
      <c r="A282" s="43" t="s">
        <v>24</v>
      </c>
      <c r="B282" s="103">
        <v>40584</v>
      </c>
      <c r="C282" s="104" t="s">
        <v>233</v>
      </c>
      <c r="D282" s="105">
        <v>36</v>
      </c>
      <c r="E282" s="125">
        <f t="shared" si="5"/>
        <v>33157.730000000032</v>
      </c>
    </row>
    <row r="283" spans="1:5" ht="15" customHeight="1">
      <c r="A283" s="43" t="s">
        <v>24</v>
      </c>
      <c r="B283" s="103">
        <v>40584</v>
      </c>
      <c r="C283" s="104" t="s">
        <v>234</v>
      </c>
      <c r="D283" s="105">
        <v>36</v>
      </c>
      <c r="E283" s="125">
        <f t="shared" si="5"/>
        <v>33193.730000000032</v>
      </c>
    </row>
    <row r="284" spans="1:5" ht="15" customHeight="1">
      <c r="A284" s="43" t="s">
        <v>24</v>
      </c>
      <c r="B284" s="103">
        <v>40584</v>
      </c>
      <c r="C284" s="104" t="s">
        <v>235</v>
      </c>
      <c r="D284" s="105">
        <v>36</v>
      </c>
      <c r="E284" s="125">
        <f t="shared" si="5"/>
        <v>33229.730000000032</v>
      </c>
    </row>
    <row r="285" spans="1:5" ht="15" customHeight="1">
      <c r="A285" s="43" t="s">
        <v>24</v>
      </c>
      <c r="B285" s="103">
        <v>40584</v>
      </c>
      <c r="C285" s="104" t="s">
        <v>236</v>
      </c>
      <c r="D285" s="105">
        <v>66.5</v>
      </c>
      <c r="E285" s="125">
        <f t="shared" si="5"/>
        <v>33296.230000000032</v>
      </c>
    </row>
    <row r="286" spans="1:5" ht="15" customHeight="1">
      <c r="A286" s="43" t="s">
        <v>24</v>
      </c>
      <c r="B286" s="103">
        <v>40585</v>
      </c>
      <c r="C286" s="104" t="s">
        <v>3</v>
      </c>
      <c r="D286" s="105">
        <v>-93.5</v>
      </c>
      <c r="E286" s="125">
        <f t="shared" si="5"/>
        <v>33202.730000000032</v>
      </c>
    </row>
    <row r="287" spans="1:5" ht="15" customHeight="1">
      <c r="A287" s="43" t="s">
        <v>24</v>
      </c>
      <c r="B287" s="103">
        <v>40585</v>
      </c>
      <c r="C287" s="104" t="s">
        <v>183</v>
      </c>
      <c r="D287" s="105">
        <v>-6</v>
      </c>
      <c r="E287" s="125">
        <f t="shared" si="5"/>
        <v>33196.730000000032</v>
      </c>
    </row>
    <row r="288" spans="1:5" ht="15" customHeight="1">
      <c r="A288" s="43" t="s">
        <v>24</v>
      </c>
      <c r="B288" s="103">
        <v>40585</v>
      </c>
      <c r="C288" s="104" t="s">
        <v>19</v>
      </c>
      <c r="D288" s="105">
        <v>-1.26</v>
      </c>
      <c r="E288" s="125">
        <f t="shared" si="5"/>
        <v>33195.47000000003</v>
      </c>
    </row>
    <row r="289" spans="1:5" ht="15" customHeight="1">
      <c r="A289" s="43" t="s">
        <v>24</v>
      </c>
      <c r="B289" s="103">
        <v>40585</v>
      </c>
      <c r="C289" s="104" t="s">
        <v>184</v>
      </c>
      <c r="D289" s="105">
        <v>-1.02</v>
      </c>
      <c r="E289" s="125">
        <f t="shared" si="5"/>
        <v>33194.450000000033</v>
      </c>
    </row>
    <row r="290" spans="1:5" ht="15" customHeight="1">
      <c r="A290" s="43" t="s">
        <v>24</v>
      </c>
      <c r="B290" s="103">
        <v>40585</v>
      </c>
      <c r="C290" s="104" t="s">
        <v>0</v>
      </c>
      <c r="D290" s="105">
        <v>-188.8</v>
      </c>
      <c r="E290" s="125">
        <f t="shared" si="5"/>
        <v>33005.650000000031</v>
      </c>
    </row>
    <row r="291" spans="1:5" ht="15" customHeight="1">
      <c r="A291" s="43" t="s">
        <v>24</v>
      </c>
      <c r="B291" s="103">
        <v>40585</v>
      </c>
      <c r="C291" s="104" t="s">
        <v>237</v>
      </c>
      <c r="D291" s="105">
        <v>36</v>
      </c>
      <c r="E291" s="125">
        <f t="shared" si="5"/>
        <v>33041.650000000031</v>
      </c>
    </row>
    <row r="292" spans="1:5" ht="15" customHeight="1">
      <c r="A292" s="43" t="s">
        <v>24</v>
      </c>
      <c r="B292" s="103">
        <v>40588</v>
      </c>
      <c r="C292" s="104" t="s">
        <v>3</v>
      </c>
      <c r="D292" s="105">
        <v>-18</v>
      </c>
      <c r="E292" s="125">
        <f t="shared" si="5"/>
        <v>33023.650000000031</v>
      </c>
    </row>
    <row r="293" spans="1:5" ht="15" customHeight="1">
      <c r="A293" s="43" t="s">
        <v>24</v>
      </c>
      <c r="B293" s="103">
        <v>40588</v>
      </c>
      <c r="C293" s="104" t="s">
        <v>183</v>
      </c>
      <c r="D293" s="105">
        <v>-2</v>
      </c>
      <c r="E293" s="125">
        <f t="shared" si="5"/>
        <v>33021.650000000031</v>
      </c>
    </row>
    <row r="294" spans="1:5" ht="15" customHeight="1">
      <c r="A294" s="43" t="s">
        <v>24</v>
      </c>
      <c r="B294" s="103">
        <v>40588</v>
      </c>
      <c r="C294" s="104" t="s">
        <v>19</v>
      </c>
      <c r="D294" s="105">
        <v>-0.36</v>
      </c>
      <c r="E294" s="125">
        <f t="shared" si="5"/>
        <v>33021.29000000003</v>
      </c>
    </row>
    <row r="295" spans="1:5" ht="15" customHeight="1">
      <c r="A295" s="43" t="s">
        <v>24</v>
      </c>
      <c r="B295" s="103">
        <v>40588</v>
      </c>
      <c r="C295" s="104" t="s">
        <v>238</v>
      </c>
      <c r="D295" s="105">
        <v>60</v>
      </c>
      <c r="E295" s="125">
        <f t="shared" si="5"/>
        <v>33081.29000000003</v>
      </c>
    </row>
    <row r="296" spans="1:5" ht="15" customHeight="1">
      <c r="A296" s="43" t="s">
        <v>24</v>
      </c>
      <c r="B296" s="103">
        <v>40588</v>
      </c>
      <c r="C296" s="104" t="s">
        <v>239</v>
      </c>
      <c r="D296" s="105">
        <v>60</v>
      </c>
      <c r="E296" s="125">
        <f t="shared" si="5"/>
        <v>33141.29000000003</v>
      </c>
    </row>
    <row r="297" spans="1:5" ht="15" customHeight="1">
      <c r="A297" s="43" t="s">
        <v>24</v>
      </c>
      <c r="B297" s="103">
        <v>40588</v>
      </c>
      <c r="C297" s="104" t="s">
        <v>240</v>
      </c>
      <c r="D297" s="105">
        <v>36</v>
      </c>
      <c r="E297" s="125">
        <f t="shared" si="5"/>
        <v>33177.29000000003</v>
      </c>
    </row>
    <row r="298" spans="1:5" ht="15" customHeight="1">
      <c r="A298" s="43" t="s">
        <v>24</v>
      </c>
      <c r="B298" s="103">
        <v>40588</v>
      </c>
      <c r="C298" s="104" t="s">
        <v>241</v>
      </c>
      <c r="D298" s="105">
        <v>36</v>
      </c>
      <c r="E298" s="125">
        <f t="shared" si="5"/>
        <v>33213.29000000003</v>
      </c>
    </row>
    <row r="299" spans="1:5" ht="15" customHeight="1">
      <c r="A299" s="43" t="s">
        <v>24</v>
      </c>
      <c r="B299" s="103">
        <v>40588</v>
      </c>
      <c r="C299" s="104" t="s">
        <v>242</v>
      </c>
      <c r="D299" s="105">
        <v>36</v>
      </c>
      <c r="E299" s="125">
        <f t="shared" si="5"/>
        <v>33249.29000000003</v>
      </c>
    </row>
    <row r="300" spans="1:5" ht="15" customHeight="1">
      <c r="A300" s="43" t="s">
        <v>24</v>
      </c>
      <c r="B300" s="103">
        <v>40588</v>
      </c>
      <c r="C300" s="104" t="s">
        <v>243</v>
      </c>
      <c r="D300" s="105">
        <v>36</v>
      </c>
      <c r="E300" s="125">
        <f t="shared" si="5"/>
        <v>33285.29000000003</v>
      </c>
    </row>
    <row r="301" spans="1:5" ht="15" customHeight="1">
      <c r="A301" s="43" t="s">
        <v>24</v>
      </c>
      <c r="B301" s="103">
        <v>40588</v>
      </c>
      <c r="C301" s="104" t="s">
        <v>244</v>
      </c>
      <c r="D301" s="105">
        <v>66.5</v>
      </c>
      <c r="E301" s="125">
        <f t="shared" si="5"/>
        <v>33351.79000000003</v>
      </c>
    </row>
    <row r="302" spans="1:5" ht="15" customHeight="1">
      <c r="A302" s="43" t="s">
        <v>24</v>
      </c>
      <c r="B302" s="103">
        <v>40589</v>
      </c>
      <c r="C302" s="104" t="s">
        <v>245</v>
      </c>
      <c r="D302" s="105">
        <v>90.5</v>
      </c>
      <c r="E302" s="125">
        <f t="shared" si="5"/>
        <v>33442.29000000003</v>
      </c>
    </row>
    <row r="303" spans="1:5" ht="15" customHeight="1">
      <c r="A303" s="43" t="s">
        <v>24</v>
      </c>
      <c r="B303" s="103">
        <v>40589</v>
      </c>
      <c r="C303" s="104" t="s">
        <v>246</v>
      </c>
      <c r="D303" s="105">
        <v>36</v>
      </c>
      <c r="E303" s="125">
        <f t="shared" si="5"/>
        <v>33478.29000000003</v>
      </c>
    </row>
    <row r="304" spans="1:5" ht="15" customHeight="1">
      <c r="A304" s="43" t="s">
        <v>24</v>
      </c>
      <c r="B304" s="103">
        <v>40589</v>
      </c>
      <c r="C304" s="104" t="s">
        <v>247</v>
      </c>
      <c r="D304" s="105">
        <v>66.7</v>
      </c>
      <c r="E304" s="125">
        <f t="shared" si="5"/>
        <v>33544.990000000027</v>
      </c>
    </row>
    <row r="305" spans="1:5" ht="15" customHeight="1">
      <c r="A305" s="43" t="s">
        <v>24</v>
      </c>
      <c r="B305" s="103">
        <v>40589</v>
      </c>
      <c r="C305" s="104" t="s">
        <v>248</v>
      </c>
      <c r="D305" s="105">
        <v>38.76</v>
      </c>
      <c r="E305" s="125">
        <f t="shared" si="5"/>
        <v>33583.750000000029</v>
      </c>
    </row>
    <row r="306" spans="1:5" ht="15" customHeight="1">
      <c r="A306" s="43" t="s">
        <v>24</v>
      </c>
      <c r="B306" s="103">
        <v>40589</v>
      </c>
      <c r="C306" s="104" t="s">
        <v>249</v>
      </c>
      <c r="D306" s="105">
        <v>60</v>
      </c>
      <c r="E306" s="125">
        <f t="shared" si="5"/>
        <v>33643.750000000029</v>
      </c>
    </row>
    <row r="307" spans="1:5" ht="15" customHeight="1">
      <c r="A307" s="43" t="s">
        <v>24</v>
      </c>
      <c r="B307" s="103">
        <v>40590</v>
      </c>
      <c r="C307" s="104" t="s">
        <v>9</v>
      </c>
      <c r="D307" s="105">
        <v>66.5</v>
      </c>
      <c r="E307" s="125">
        <f t="shared" si="5"/>
        <v>33710.250000000029</v>
      </c>
    </row>
    <row r="308" spans="1:5" ht="15" customHeight="1">
      <c r="A308" s="43" t="s">
        <v>24</v>
      </c>
      <c r="B308" s="103">
        <v>40590</v>
      </c>
      <c r="C308" s="104" t="s">
        <v>9</v>
      </c>
      <c r="D308" s="105">
        <v>66.5</v>
      </c>
      <c r="E308" s="125">
        <f t="shared" si="5"/>
        <v>33776.750000000029</v>
      </c>
    </row>
    <row r="309" spans="1:5" ht="15" customHeight="1">
      <c r="A309" s="43" t="s">
        <v>24</v>
      </c>
      <c r="B309" s="103">
        <v>40590</v>
      </c>
      <c r="C309" s="104" t="s">
        <v>250</v>
      </c>
      <c r="D309" s="105">
        <v>60</v>
      </c>
      <c r="E309" s="125">
        <f t="shared" si="5"/>
        <v>33836.750000000029</v>
      </c>
    </row>
    <row r="310" spans="1:5" ht="15" customHeight="1">
      <c r="A310" s="43" t="s">
        <v>24</v>
      </c>
      <c r="B310" s="103">
        <v>40590</v>
      </c>
      <c r="C310" s="104" t="s">
        <v>251</v>
      </c>
      <c r="D310" s="105">
        <v>90.5</v>
      </c>
      <c r="E310" s="125">
        <f t="shared" si="5"/>
        <v>33927.250000000029</v>
      </c>
    </row>
    <row r="311" spans="1:5" ht="15" customHeight="1">
      <c r="A311" s="43" t="s">
        <v>24</v>
      </c>
      <c r="B311" s="103">
        <v>40591</v>
      </c>
      <c r="C311" s="104" t="s">
        <v>252</v>
      </c>
      <c r="D311" s="105">
        <v>90.5</v>
      </c>
      <c r="E311" s="125">
        <f t="shared" si="5"/>
        <v>34017.750000000029</v>
      </c>
    </row>
    <row r="312" spans="1:5" ht="15" customHeight="1">
      <c r="A312" s="43" t="s">
        <v>24</v>
      </c>
      <c r="B312" s="103">
        <v>40591</v>
      </c>
      <c r="C312" s="104" t="s">
        <v>12</v>
      </c>
      <c r="D312" s="105">
        <v>-45.16</v>
      </c>
      <c r="E312" s="125">
        <f t="shared" si="5"/>
        <v>33972.590000000026</v>
      </c>
    </row>
    <row r="313" spans="1:5" ht="15" customHeight="1">
      <c r="A313" s="43" t="s">
        <v>24</v>
      </c>
      <c r="B313" s="103">
        <v>40591</v>
      </c>
      <c r="C313" s="104" t="s">
        <v>253</v>
      </c>
      <c r="D313" s="105">
        <v>36</v>
      </c>
      <c r="E313" s="125">
        <f t="shared" si="5"/>
        <v>34008.590000000026</v>
      </c>
    </row>
    <row r="314" spans="1:5" ht="15" customHeight="1">
      <c r="A314" s="43" t="s">
        <v>24</v>
      </c>
      <c r="B314" s="103">
        <v>40591</v>
      </c>
      <c r="C314" s="104" t="s">
        <v>254</v>
      </c>
      <c r="D314" s="105">
        <v>36</v>
      </c>
      <c r="E314" s="125">
        <f t="shared" si="5"/>
        <v>34044.590000000026</v>
      </c>
    </row>
    <row r="315" spans="1:5" ht="15" customHeight="1">
      <c r="A315" s="43" t="s">
        <v>24</v>
      </c>
      <c r="B315" s="103">
        <v>40591</v>
      </c>
      <c r="C315" s="104" t="s">
        <v>255</v>
      </c>
      <c r="D315" s="105">
        <v>36</v>
      </c>
      <c r="E315" s="125">
        <f t="shared" si="5"/>
        <v>34080.590000000026</v>
      </c>
    </row>
    <row r="316" spans="1:5" ht="15" customHeight="1">
      <c r="A316" s="43" t="s">
        <v>24</v>
      </c>
      <c r="B316" s="103">
        <v>40592</v>
      </c>
      <c r="C316" s="104" t="s">
        <v>10</v>
      </c>
      <c r="D316" s="105">
        <v>90.5</v>
      </c>
      <c r="E316" s="125">
        <f t="shared" si="5"/>
        <v>34171.090000000026</v>
      </c>
    </row>
    <row r="317" spans="1:5" ht="15" customHeight="1">
      <c r="A317" s="43" t="s">
        <v>24</v>
      </c>
      <c r="B317" s="103">
        <v>40592</v>
      </c>
      <c r="C317" s="104" t="s">
        <v>256</v>
      </c>
      <c r="D317" s="105">
        <v>60</v>
      </c>
      <c r="E317" s="125">
        <f t="shared" si="5"/>
        <v>34231.090000000026</v>
      </c>
    </row>
    <row r="318" spans="1:5" ht="15" customHeight="1">
      <c r="A318" s="43" t="s">
        <v>24</v>
      </c>
      <c r="B318" s="103">
        <v>40592</v>
      </c>
      <c r="C318" s="104" t="s">
        <v>257</v>
      </c>
      <c r="D318" s="105">
        <v>36</v>
      </c>
      <c r="E318" s="125">
        <f t="shared" si="5"/>
        <v>34267.090000000026</v>
      </c>
    </row>
    <row r="319" spans="1:5" ht="15" customHeight="1">
      <c r="A319" s="43" t="s">
        <v>24</v>
      </c>
      <c r="B319" s="103">
        <v>40595</v>
      </c>
      <c r="C319" s="104" t="s">
        <v>258</v>
      </c>
      <c r="D319" s="105">
        <v>90.5</v>
      </c>
      <c r="E319" s="125">
        <f t="shared" si="5"/>
        <v>34357.590000000026</v>
      </c>
    </row>
    <row r="320" spans="1:5" ht="15" customHeight="1">
      <c r="A320" s="43" t="s">
        <v>24</v>
      </c>
      <c r="B320" s="103">
        <v>40595</v>
      </c>
      <c r="C320" s="104" t="s">
        <v>259</v>
      </c>
      <c r="D320" s="105">
        <v>72</v>
      </c>
      <c r="E320" s="125">
        <f t="shared" si="5"/>
        <v>34429.590000000026</v>
      </c>
    </row>
    <row r="321" spans="1:5" ht="15" customHeight="1">
      <c r="A321" s="43" t="s">
        <v>24</v>
      </c>
      <c r="B321" s="103">
        <v>40595</v>
      </c>
      <c r="C321" s="104" t="s">
        <v>260</v>
      </c>
      <c r="D321" s="105">
        <v>60</v>
      </c>
      <c r="E321" s="125">
        <f t="shared" si="5"/>
        <v>34489.590000000026</v>
      </c>
    </row>
    <row r="322" spans="1:5" ht="15" customHeight="1">
      <c r="A322" s="43" t="s">
        <v>24</v>
      </c>
      <c r="B322" s="103">
        <v>40595</v>
      </c>
      <c r="C322" s="104" t="s">
        <v>261</v>
      </c>
      <c r="D322" s="105">
        <v>36</v>
      </c>
      <c r="E322" s="125">
        <f t="shared" si="5"/>
        <v>34525.590000000026</v>
      </c>
    </row>
    <row r="323" spans="1:5" ht="15" customHeight="1">
      <c r="A323" s="43" t="s">
        <v>24</v>
      </c>
      <c r="B323" s="103">
        <v>40596</v>
      </c>
      <c r="C323" s="104" t="s">
        <v>262</v>
      </c>
      <c r="D323" s="105">
        <v>36</v>
      </c>
      <c r="E323" s="125">
        <f t="shared" si="5"/>
        <v>34561.590000000026</v>
      </c>
    </row>
    <row r="324" spans="1:5" ht="15" customHeight="1">
      <c r="A324" s="43" t="s">
        <v>24</v>
      </c>
      <c r="B324" s="103">
        <v>40597</v>
      </c>
      <c r="C324" s="104" t="s">
        <v>263</v>
      </c>
      <c r="D324" s="105">
        <v>36</v>
      </c>
      <c r="E324" s="125">
        <f t="shared" si="5"/>
        <v>34597.590000000026</v>
      </c>
    </row>
    <row r="325" spans="1:5" ht="15" customHeight="1">
      <c r="A325" s="43" t="s">
        <v>24</v>
      </c>
      <c r="B325" s="103">
        <v>40597</v>
      </c>
      <c r="C325" s="104" t="s">
        <v>264</v>
      </c>
      <c r="D325" s="105">
        <v>36</v>
      </c>
      <c r="E325" s="125">
        <f t="shared" si="5"/>
        <v>34633.590000000026</v>
      </c>
    </row>
    <row r="326" spans="1:5" ht="15" customHeight="1">
      <c r="A326" s="43" t="s">
        <v>24</v>
      </c>
      <c r="B326" s="103">
        <v>40597</v>
      </c>
      <c r="C326" s="104" t="s">
        <v>265</v>
      </c>
      <c r="D326" s="105">
        <v>66.5</v>
      </c>
      <c r="E326" s="125">
        <f t="shared" si="5"/>
        <v>34700.090000000026</v>
      </c>
    </row>
    <row r="327" spans="1:5" ht="15" customHeight="1">
      <c r="A327" s="43" t="s">
        <v>24</v>
      </c>
      <c r="B327" s="103">
        <v>40597</v>
      </c>
      <c r="C327" s="104" t="s">
        <v>266</v>
      </c>
      <c r="D327" s="105">
        <v>66.5</v>
      </c>
      <c r="E327" s="125">
        <f t="shared" si="5"/>
        <v>34766.590000000026</v>
      </c>
    </row>
    <row r="328" spans="1:5" ht="15" customHeight="1">
      <c r="A328" s="43" t="s">
        <v>24</v>
      </c>
      <c r="B328" s="103">
        <v>40597</v>
      </c>
      <c r="C328" s="104" t="s">
        <v>267</v>
      </c>
      <c r="D328" s="105">
        <v>36</v>
      </c>
      <c r="E328" s="125">
        <f t="shared" si="5"/>
        <v>34802.590000000026</v>
      </c>
    </row>
    <row r="329" spans="1:5" ht="15" customHeight="1">
      <c r="A329" s="43" t="s">
        <v>24</v>
      </c>
      <c r="B329" s="103">
        <v>40598</v>
      </c>
      <c r="C329" s="104" t="s">
        <v>268</v>
      </c>
      <c r="D329" s="105">
        <v>20.76</v>
      </c>
      <c r="E329" s="125">
        <f t="shared" si="5"/>
        <v>34823.350000000028</v>
      </c>
    </row>
    <row r="330" spans="1:5" ht="15" customHeight="1">
      <c r="A330" s="43" t="s">
        <v>24</v>
      </c>
      <c r="B330" s="103">
        <v>40599</v>
      </c>
      <c r="C330" s="104" t="s">
        <v>269</v>
      </c>
      <c r="D330" s="105">
        <v>38.76</v>
      </c>
      <c r="E330" s="125">
        <f t="shared" si="5"/>
        <v>34862.11000000003</v>
      </c>
    </row>
    <row r="331" spans="1:5" ht="15" customHeight="1">
      <c r="A331" s="43" t="s">
        <v>24</v>
      </c>
      <c r="B331" s="103">
        <v>40599</v>
      </c>
      <c r="C331" s="104" t="s">
        <v>270</v>
      </c>
      <c r="D331" s="105">
        <v>66.5</v>
      </c>
      <c r="E331" s="125">
        <f t="shared" si="5"/>
        <v>34928.61000000003</v>
      </c>
    </row>
    <row r="332" spans="1:5" ht="15" customHeight="1">
      <c r="A332" s="43" t="s">
        <v>24</v>
      </c>
      <c r="B332" s="103">
        <v>40599</v>
      </c>
      <c r="C332" s="104" t="s">
        <v>271</v>
      </c>
      <c r="D332" s="105">
        <v>90.5</v>
      </c>
      <c r="E332" s="125">
        <f t="shared" si="5"/>
        <v>35019.11000000003</v>
      </c>
    </row>
    <row r="333" spans="1:5" ht="15" customHeight="1">
      <c r="A333" s="43" t="s">
        <v>24</v>
      </c>
      <c r="B333" s="103">
        <v>40599</v>
      </c>
      <c r="C333" s="104" t="s">
        <v>272</v>
      </c>
      <c r="D333" s="105">
        <v>36</v>
      </c>
      <c r="E333" s="125">
        <f t="shared" si="5"/>
        <v>35055.11000000003</v>
      </c>
    </row>
    <row r="334" spans="1:5" ht="15" customHeight="1">
      <c r="A334" s="43" t="s">
        <v>24</v>
      </c>
      <c r="B334" s="103">
        <v>40602</v>
      </c>
      <c r="C334" s="104" t="s">
        <v>38</v>
      </c>
      <c r="D334" s="105">
        <v>-610.71</v>
      </c>
      <c r="E334" s="125">
        <f t="shared" si="5"/>
        <v>34444.400000000031</v>
      </c>
    </row>
    <row r="335" spans="1:5" ht="15" customHeight="1">
      <c r="A335" s="43" t="s">
        <v>24</v>
      </c>
      <c r="B335" s="103">
        <v>40602</v>
      </c>
      <c r="C335" s="104" t="s">
        <v>180</v>
      </c>
      <c r="D335" s="105">
        <v>-1.5</v>
      </c>
      <c r="E335" s="125">
        <f t="shared" si="5"/>
        <v>34442.900000000031</v>
      </c>
    </row>
    <row r="336" spans="1:5" ht="15" customHeight="1">
      <c r="A336" s="43" t="s">
        <v>24</v>
      </c>
      <c r="B336" s="103">
        <v>40602</v>
      </c>
      <c r="C336" s="104" t="s">
        <v>39</v>
      </c>
      <c r="D336" s="105">
        <v>-923.78</v>
      </c>
      <c r="E336" s="125">
        <f t="shared" ref="E336:E352" si="6">E335+D336</f>
        <v>33519.120000000032</v>
      </c>
    </row>
    <row r="337" spans="1:5" ht="15" customHeight="1">
      <c r="A337" s="43" t="s">
        <v>24</v>
      </c>
      <c r="B337" s="103">
        <v>40602</v>
      </c>
      <c r="C337" s="104" t="s">
        <v>180</v>
      </c>
      <c r="D337" s="105">
        <v>-1.5</v>
      </c>
      <c r="E337" s="125">
        <f t="shared" si="6"/>
        <v>33517.620000000032</v>
      </c>
    </row>
    <row r="338" spans="1:5" ht="15" customHeight="1">
      <c r="A338" s="43" t="s">
        <v>24</v>
      </c>
      <c r="B338" s="103">
        <v>40602</v>
      </c>
      <c r="C338" s="104" t="s">
        <v>198</v>
      </c>
      <c r="D338" s="105">
        <v>-80</v>
      </c>
      <c r="E338" s="125">
        <f t="shared" si="6"/>
        <v>33437.620000000032</v>
      </c>
    </row>
    <row r="339" spans="1:5" ht="15" customHeight="1">
      <c r="A339" s="43" t="s">
        <v>24</v>
      </c>
      <c r="B339" s="103">
        <v>40602</v>
      </c>
      <c r="C339" s="104" t="s">
        <v>180</v>
      </c>
      <c r="D339" s="105">
        <v>-1</v>
      </c>
      <c r="E339" s="125">
        <f t="shared" si="6"/>
        <v>33436.620000000032</v>
      </c>
    </row>
    <row r="340" spans="1:5" ht="15" customHeight="1">
      <c r="A340" s="43" t="s">
        <v>24</v>
      </c>
      <c r="B340" s="103">
        <v>40602</v>
      </c>
      <c r="C340" s="104" t="s">
        <v>199</v>
      </c>
      <c r="D340" s="105">
        <v>-100</v>
      </c>
      <c r="E340" s="125">
        <f t="shared" si="6"/>
        <v>33336.620000000032</v>
      </c>
    </row>
    <row r="341" spans="1:5" ht="15" customHeight="1">
      <c r="A341" s="43" t="s">
        <v>24</v>
      </c>
      <c r="B341" s="103">
        <v>40602</v>
      </c>
      <c r="C341" s="104" t="s">
        <v>42</v>
      </c>
      <c r="D341" s="105">
        <v>-80</v>
      </c>
      <c r="E341" s="125">
        <f t="shared" si="6"/>
        <v>33256.620000000032</v>
      </c>
    </row>
    <row r="342" spans="1:5" ht="15" customHeight="1">
      <c r="A342" s="43" t="s">
        <v>24</v>
      </c>
      <c r="B342" s="103">
        <v>40602</v>
      </c>
      <c r="C342" s="104" t="s">
        <v>180</v>
      </c>
      <c r="D342" s="105">
        <v>-1</v>
      </c>
      <c r="E342" s="125">
        <f t="shared" si="6"/>
        <v>33255.620000000032</v>
      </c>
    </row>
    <row r="343" spans="1:5" ht="15" customHeight="1">
      <c r="A343" s="43" t="s">
        <v>24</v>
      </c>
      <c r="B343" s="103">
        <v>40602</v>
      </c>
      <c r="C343" s="104" t="s">
        <v>40</v>
      </c>
      <c r="D343" s="105">
        <v>-80</v>
      </c>
      <c r="E343" s="125">
        <f t="shared" si="6"/>
        <v>33175.620000000032</v>
      </c>
    </row>
    <row r="344" spans="1:5" ht="15" customHeight="1">
      <c r="A344" s="43" t="s">
        <v>24</v>
      </c>
      <c r="B344" s="103">
        <v>40602</v>
      </c>
      <c r="C344" s="104" t="s">
        <v>180</v>
      </c>
      <c r="D344" s="105">
        <v>-1</v>
      </c>
      <c r="E344" s="125">
        <f t="shared" si="6"/>
        <v>33174.620000000032</v>
      </c>
    </row>
    <row r="345" spans="1:5" ht="15" customHeight="1">
      <c r="A345" s="43" t="s">
        <v>24</v>
      </c>
      <c r="B345" s="103">
        <v>40602</v>
      </c>
      <c r="C345" s="104" t="s">
        <v>41</v>
      </c>
      <c r="D345" s="105">
        <v>-149.66999999999999</v>
      </c>
      <c r="E345" s="125">
        <f t="shared" si="6"/>
        <v>33024.950000000033</v>
      </c>
    </row>
    <row r="346" spans="1:5" ht="15" customHeight="1">
      <c r="A346" s="43" t="s">
        <v>24</v>
      </c>
      <c r="B346" s="103">
        <v>40602</v>
      </c>
      <c r="C346" s="104" t="s">
        <v>180</v>
      </c>
      <c r="D346" s="105">
        <v>-1</v>
      </c>
      <c r="E346" s="125">
        <f t="shared" si="6"/>
        <v>33023.950000000033</v>
      </c>
    </row>
    <row r="347" spans="1:5" ht="15" customHeight="1">
      <c r="A347" s="43" t="s">
        <v>24</v>
      </c>
      <c r="B347" s="103">
        <v>40602</v>
      </c>
      <c r="C347" s="104" t="s">
        <v>210</v>
      </c>
      <c r="D347" s="105">
        <v>-240</v>
      </c>
      <c r="E347" s="125">
        <f t="shared" si="6"/>
        <v>32783.950000000033</v>
      </c>
    </row>
    <row r="348" spans="1:5" ht="15" customHeight="1">
      <c r="A348" s="43" t="s">
        <v>24</v>
      </c>
      <c r="B348" s="103">
        <v>40602</v>
      </c>
      <c r="C348" s="104" t="s">
        <v>180</v>
      </c>
      <c r="D348" s="105">
        <v>-1</v>
      </c>
      <c r="E348" s="125">
        <f t="shared" si="6"/>
        <v>32782.950000000033</v>
      </c>
    </row>
    <row r="349" spans="1:5" ht="15" customHeight="1">
      <c r="A349" s="43" t="s">
        <v>24</v>
      </c>
      <c r="B349" s="103">
        <v>40602</v>
      </c>
      <c r="C349" s="104" t="s">
        <v>273</v>
      </c>
      <c r="D349" s="105">
        <v>90.5</v>
      </c>
      <c r="E349" s="125">
        <f t="shared" si="6"/>
        <v>32873.450000000033</v>
      </c>
    </row>
    <row r="350" spans="1:5" ht="15" customHeight="1">
      <c r="A350" s="43" t="s">
        <v>24</v>
      </c>
      <c r="B350" s="103">
        <v>40602</v>
      </c>
      <c r="C350" s="104" t="s">
        <v>197</v>
      </c>
      <c r="D350" s="105">
        <v>-138.06</v>
      </c>
      <c r="E350" s="125">
        <f t="shared" si="6"/>
        <v>32735.390000000032</v>
      </c>
    </row>
    <row r="351" spans="1:5" ht="15" customHeight="1">
      <c r="A351" s="43" t="s">
        <v>24</v>
      </c>
      <c r="B351" s="103">
        <v>40602</v>
      </c>
      <c r="C351" s="104" t="s">
        <v>212</v>
      </c>
      <c r="D351" s="105">
        <v>-947.16</v>
      </c>
      <c r="E351" s="125">
        <f t="shared" si="6"/>
        <v>31788.230000000032</v>
      </c>
    </row>
    <row r="352" spans="1:5" ht="15" customHeight="1" thickBot="1">
      <c r="A352" s="43" t="s">
        <v>24</v>
      </c>
      <c r="B352" s="103">
        <v>40602</v>
      </c>
      <c r="C352" s="104" t="s">
        <v>213</v>
      </c>
      <c r="D352" s="105">
        <v>-422</v>
      </c>
      <c r="E352" s="125">
        <f t="shared" si="6"/>
        <v>31366.230000000032</v>
      </c>
    </row>
    <row r="353" spans="1:5" ht="15" customHeight="1" thickTop="1" thickBot="1">
      <c r="A353" s="67"/>
      <c r="B353" s="68"/>
      <c r="C353" s="47" t="s">
        <v>152</v>
      </c>
      <c r="D353" s="119"/>
      <c r="E353" s="153"/>
    </row>
    <row r="354" spans="1:5" ht="15" customHeight="1" thickTop="1">
      <c r="A354" s="43" t="s">
        <v>24</v>
      </c>
      <c r="B354" s="103">
        <v>40603</v>
      </c>
      <c r="C354" s="104" t="s">
        <v>274</v>
      </c>
      <c r="D354" s="105">
        <v>36</v>
      </c>
      <c r="E354" s="125">
        <f>E352+D354</f>
        <v>31402.230000000032</v>
      </c>
    </row>
    <row r="355" spans="1:5" ht="15" customHeight="1">
      <c r="A355" s="43" t="s">
        <v>24</v>
      </c>
      <c r="B355" s="103">
        <v>40603</v>
      </c>
      <c r="C355" s="104" t="s">
        <v>275</v>
      </c>
      <c r="D355" s="105">
        <v>36</v>
      </c>
      <c r="E355" s="125">
        <f>E354+D355</f>
        <v>31438.230000000032</v>
      </c>
    </row>
    <row r="356" spans="1:5" ht="15" customHeight="1">
      <c r="A356" s="43" t="s">
        <v>24</v>
      </c>
      <c r="B356" s="103">
        <v>40604</v>
      </c>
      <c r="C356" s="104" t="s">
        <v>276</v>
      </c>
      <c r="D356" s="105">
        <v>27.76</v>
      </c>
      <c r="E356" s="125">
        <f t="shared" ref="E356:E402" si="7">E355+D356</f>
        <v>31465.990000000031</v>
      </c>
    </row>
    <row r="357" spans="1:5" ht="15" customHeight="1">
      <c r="A357" s="43" t="s">
        <v>24</v>
      </c>
      <c r="B357" s="103">
        <v>40606</v>
      </c>
      <c r="C357" s="104" t="s">
        <v>182</v>
      </c>
      <c r="D357" s="105">
        <v>3456.6</v>
      </c>
      <c r="E357" s="125">
        <f t="shared" si="7"/>
        <v>34922.590000000033</v>
      </c>
    </row>
    <row r="358" spans="1:5" ht="15" customHeight="1">
      <c r="A358" s="43" t="s">
        <v>24</v>
      </c>
      <c r="B358" s="103">
        <v>40606</v>
      </c>
      <c r="C358" s="104" t="s">
        <v>183</v>
      </c>
      <c r="D358" s="105">
        <v>-22.2</v>
      </c>
      <c r="E358" s="125">
        <f t="shared" si="7"/>
        <v>34900.390000000036</v>
      </c>
    </row>
    <row r="359" spans="1:5" ht="15" customHeight="1">
      <c r="A359" s="43" t="s">
        <v>24</v>
      </c>
      <c r="B359" s="103">
        <v>40606</v>
      </c>
      <c r="C359" s="104" t="s">
        <v>19</v>
      </c>
      <c r="D359" s="105">
        <v>-4</v>
      </c>
      <c r="E359" s="125">
        <f t="shared" si="7"/>
        <v>34896.390000000036</v>
      </c>
    </row>
    <row r="360" spans="1:5" ht="15" customHeight="1">
      <c r="A360" s="43" t="s">
        <v>24</v>
      </c>
      <c r="B360" s="103">
        <v>40609</v>
      </c>
      <c r="C360" s="104" t="s">
        <v>277</v>
      </c>
      <c r="D360" s="105">
        <v>885.3</v>
      </c>
      <c r="E360" s="125">
        <f t="shared" si="7"/>
        <v>35781.690000000039</v>
      </c>
    </row>
    <row r="361" spans="1:5" ht="15" customHeight="1">
      <c r="A361" s="43" t="s">
        <v>24</v>
      </c>
      <c r="B361" s="103">
        <v>40609</v>
      </c>
      <c r="C361" s="104" t="s">
        <v>193</v>
      </c>
      <c r="D361" s="105">
        <v>150</v>
      </c>
      <c r="E361" s="125">
        <f t="shared" si="7"/>
        <v>35931.690000000039</v>
      </c>
    </row>
    <row r="362" spans="1:5" ht="15" customHeight="1">
      <c r="A362" s="43" t="s">
        <v>24</v>
      </c>
      <c r="B362" s="103">
        <v>40609</v>
      </c>
      <c r="C362" s="104" t="s">
        <v>193</v>
      </c>
      <c r="D362" s="105">
        <v>155</v>
      </c>
      <c r="E362" s="125">
        <f t="shared" si="7"/>
        <v>36086.690000000039</v>
      </c>
    </row>
    <row r="363" spans="1:5" ht="15" customHeight="1">
      <c r="A363" s="43" t="s">
        <v>24</v>
      </c>
      <c r="B363" s="103">
        <v>40610</v>
      </c>
      <c r="C363" s="104" t="s">
        <v>3</v>
      </c>
      <c r="D363" s="105">
        <v>-18</v>
      </c>
      <c r="E363" s="125">
        <f t="shared" si="7"/>
        <v>36068.690000000039</v>
      </c>
    </row>
    <row r="364" spans="1:5" ht="15" customHeight="1">
      <c r="A364" s="43" t="s">
        <v>24</v>
      </c>
      <c r="B364" s="103">
        <v>40610</v>
      </c>
      <c r="C364" s="104" t="s">
        <v>183</v>
      </c>
      <c r="D364" s="105">
        <v>-2</v>
      </c>
      <c r="E364" s="125">
        <f t="shared" si="7"/>
        <v>36066.690000000039</v>
      </c>
    </row>
    <row r="365" spans="1:5" ht="15" customHeight="1">
      <c r="A365" s="43" t="s">
        <v>24</v>
      </c>
      <c r="B365" s="103">
        <v>40610</v>
      </c>
      <c r="C365" s="104" t="s">
        <v>19</v>
      </c>
      <c r="D365" s="105">
        <v>-0.42</v>
      </c>
      <c r="E365" s="125">
        <f t="shared" si="7"/>
        <v>36066.27000000004</v>
      </c>
    </row>
    <row r="366" spans="1:5" ht="15" customHeight="1">
      <c r="A366" s="43" t="s">
        <v>24</v>
      </c>
      <c r="B366" s="103">
        <v>40610</v>
      </c>
      <c r="C366" s="104" t="s">
        <v>184</v>
      </c>
      <c r="D366" s="105">
        <v>-0.34</v>
      </c>
      <c r="E366" s="125">
        <f t="shared" si="7"/>
        <v>36065.930000000044</v>
      </c>
    </row>
    <row r="367" spans="1:5" ht="15" customHeight="1">
      <c r="A367" s="43" t="s">
        <v>24</v>
      </c>
      <c r="B367" s="103">
        <v>40610</v>
      </c>
      <c r="C367" s="104" t="s">
        <v>3</v>
      </c>
      <c r="D367" s="105">
        <v>-54</v>
      </c>
      <c r="E367" s="125">
        <f t="shared" si="7"/>
        <v>36011.930000000044</v>
      </c>
    </row>
    <row r="368" spans="1:5" ht="15" customHeight="1">
      <c r="A368" s="43" t="s">
        <v>24</v>
      </c>
      <c r="B368" s="103">
        <v>40610</v>
      </c>
      <c r="C368" s="104" t="s">
        <v>183</v>
      </c>
      <c r="D368" s="105">
        <v>-4</v>
      </c>
      <c r="E368" s="125">
        <f t="shared" si="7"/>
        <v>36007.930000000044</v>
      </c>
    </row>
    <row r="369" spans="1:5" ht="15" customHeight="1">
      <c r="A369" s="43" t="s">
        <v>24</v>
      </c>
      <c r="B369" s="103">
        <v>40610</v>
      </c>
      <c r="C369" s="104" t="s">
        <v>19</v>
      </c>
      <c r="D369" s="105">
        <v>-0.84</v>
      </c>
      <c r="E369" s="125">
        <f t="shared" si="7"/>
        <v>36007.090000000047</v>
      </c>
    </row>
    <row r="370" spans="1:5" ht="15" customHeight="1">
      <c r="A370" s="43" t="s">
        <v>24</v>
      </c>
      <c r="B370" s="103">
        <v>40610</v>
      </c>
      <c r="C370" s="104" t="s">
        <v>184</v>
      </c>
      <c r="D370" s="105">
        <v>-0.68</v>
      </c>
      <c r="E370" s="125">
        <f t="shared" si="7"/>
        <v>36006.410000000047</v>
      </c>
    </row>
    <row r="371" spans="1:5" ht="15" customHeight="1">
      <c r="A371" s="43" t="s">
        <v>24</v>
      </c>
      <c r="B371" s="103">
        <v>40610</v>
      </c>
      <c r="C371" s="104" t="s">
        <v>6</v>
      </c>
      <c r="D371" s="105">
        <v>-497.66</v>
      </c>
      <c r="E371" s="125">
        <f t="shared" si="7"/>
        <v>35508.750000000044</v>
      </c>
    </row>
    <row r="372" spans="1:5" ht="15" customHeight="1">
      <c r="A372" s="43" t="s">
        <v>24</v>
      </c>
      <c r="B372" s="103">
        <v>40610</v>
      </c>
      <c r="C372" s="104" t="s">
        <v>180</v>
      </c>
      <c r="D372" s="105">
        <v>-1.49</v>
      </c>
      <c r="E372" s="125">
        <f t="shared" si="7"/>
        <v>35507.260000000046</v>
      </c>
    </row>
    <row r="373" spans="1:5" ht="15" customHeight="1">
      <c r="A373" s="43" t="s">
        <v>24</v>
      </c>
      <c r="B373" s="103">
        <v>40610</v>
      </c>
      <c r="C373" s="104" t="s">
        <v>278</v>
      </c>
      <c r="D373" s="105">
        <v>-2785.5</v>
      </c>
      <c r="E373" s="125">
        <f t="shared" si="7"/>
        <v>32721.760000000046</v>
      </c>
    </row>
    <row r="374" spans="1:5" ht="15" customHeight="1">
      <c r="A374" s="43" t="s">
        <v>24</v>
      </c>
      <c r="B374" s="103">
        <v>40610</v>
      </c>
      <c r="C374" s="104" t="s">
        <v>180</v>
      </c>
      <c r="D374" s="105">
        <v>-1.5</v>
      </c>
      <c r="E374" s="125">
        <f t="shared" si="7"/>
        <v>32720.260000000046</v>
      </c>
    </row>
    <row r="375" spans="1:5" ht="15" customHeight="1">
      <c r="A375" s="43" t="s">
        <v>24</v>
      </c>
      <c r="B375" s="103">
        <v>40611</v>
      </c>
      <c r="C375" s="104" t="s">
        <v>12</v>
      </c>
      <c r="D375" s="105">
        <v>-54.34</v>
      </c>
      <c r="E375" s="125">
        <f t="shared" si="7"/>
        <v>32665.920000000046</v>
      </c>
    </row>
    <row r="376" spans="1:5" ht="15" customHeight="1">
      <c r="A376" s="43" t="s">
        <v>24</v>
      </c>
      <c r="B376" s="103">
        <v>40612</v>
      </c>
      <c r="C376" s="104" t="s">
        <v>4</v>
      </c>
      <c r="D376" s="105">
        <v>-162.84</v>
      </c>
      <c r="E376" s="125">
        <f t="shared" si="7"/>
        <v>32503.080000000045</v>
      </c>
    </row>
    <row r="377" spans="1:5" ht="15" customHeight="1">
      <c r="A377" s="43" t="s">
        <v>24</v>
      </c>
      <c r="B377" s="103">
        <v>40612</v>
      </c>
      <c r="C377" s="104" t="s">
        <v>279</v>
      </c>
      <c r="D377" s="105">
        <v>20.76</v>
      </c>
      <c r="E377" s="125">
        <f t="shared" si="7"/>
        <v>32523.840000000044</v>
      </c>
    </row>
    <row r="378" spans="1:5" ht="15" customHeight="1">
      <c r="A378" s="43" t="s">
        <v>24</v>
      </c>
      <c r="B378" s="103">
        <v>40613</v>
      </c>
      <c r="C378" s="104" t="s">
        <v>3</v>
      </c>
      <c r="D378" s="105">
        <v>-18</v>
      </c>
      <c r="E378" s="125">
        <f t="shared" si="7"/>
        <v>32505.840000000044</v>
      </c>
    </row>
    <row r="379" spans="1:5" ht="15" customHeight="1">
      <c r="A379" s="43" t="s">
        <v>24</v>
      </c>
      <c r="B379" s="103">
        <v>40613</v>
      </c>
      <c r="C379" s="104" t="s">
        <v>183</v>
      </c>
      <c r="D379" s="105">
        <v>-2</v>
      </c>
      <c r="E379" s="125">
        <f t="shared" si="7"/>
        <v>32503.840000000044</v>
      </c>
    </row>
    <row r="380" spans="1:5" ht="15" customHeight="1">
      <c r="A380" s="43" t="s">
        <v>24</v>
      </c>
      <c r="B380" s="103">
        <v>40613</v>
      </c>
      <c r="C380" s="104" t="s">
        <v>19</v>
      </c>
      <c r="D380" s="105">
        <v>-0.42</v>
      </c>
      <c r="E380" s="125">
        <f t="shared" si="7"/>
        <v>32503.420000000046</v>
      </c>
    </row>
    <row r="381" spans="1:5" ht="15" customHeight="1">
      <c r="A381" s="43" t="s">
        <v>24</v>
      </c>
      <c r="B381" s="103">
        <v>40613</v>
      </c>
      <c r="C381" s="104" t="s">
        <v>184</v>
      </c>
      <c r="D381" s="105">
        <v>-0.34</v>
      </c>
      <c r="E381" s="125">
        <f t="shared" si="7"/>
        <v>32503.080000000045</v>
      </c>
    </row>
    <row r="382" spans="1:5" ht="15" customHeight="1">
      <c r="A382" s="43" t="s">
        <v>24</v>
      </c>
      <c r="B382" s="103">
        <v>40625</v>
      </c>
      <c r="C382" s="104" t="s">
        <v>280</v>
      </c>
      <c r="D382" s="105">
        <v>-908.6</v>
      </c>
      <c r="E382" s="125">
        <f t="shared" si="7"/>
        <v>31594.480000000047</v>
      </c>
    </row>
    <row r="383" spans="1:5" ht="15" customHeight="1">
      <c r="A383" s="43" t="s">
        <v>24</v>
      </c>
      <c r="B383" s="103">
        <v>40625</v>
      </c>
      <c r="C383" s="104" t="s">
        <v>180</v>
      </c>
      <c r="D383" s="105">
        <v>-1</v>
      </c>
      <c r="E383" s="125">
        <f t="shared" si="7"/>
        <v>31593.480000000047</v>
      </c>
    </row>
    <row r="384" spans="1:5" ht="15" customHeight="1">
      <c r="A384" s="43" t="s">
        <v>24</v>
      </c>
      <c r="B384" s="103">
        <v>40627</v>
      </c>
      <c r="C384" s="104" t="s">
        <v>281</v>
      </c>
      <c r="D384" s="105">
        <v>36</v>
      </c>
      <c r="E384" s="125">
        <f t="shared" si="7"/>
        <v>31629.480000000047</v>
      </c>
    </row>
    <row r="385" spans="1:5" ht="15" customHeight="1">
      <c r="A385" s="43" t="s">
        <v>24</v>
      </c>
      <c r="B385" s="103">
        <v>40630</v>
      </c>
      <c r="C385" s="104" t="s">
        <v>38</v>
      </c>
      <c r="D385" s="105">
        <v>-610.71</v>
      </c>
      <c r="E385" s="125">
        <f t="shared" si="7"/>
        <v>31018.770000000048</v>
      </c>
    </row>
    <row r="386" spans="1:5" ht="15" customHeight="1">
      <c r="A386" s="43" t="s">
        <v>24</v>
      </c>
      <c r="B386" s="103">
        <v>40630</v>
      </c>
      <c r="C386" s="104" t="s">
        <v>180</v>
      </c>
      <c r="D386" s="105">
        <v>-1.5</v>
      </c>
      <c r="E386" s="125">
        <f t="shared" si="7"/>
        <v>31017.270000000048</v>
      </c>
    </row>
    <row r="387" spans="1:5" ht="15" customHeight="1">
      <c r="A387" s="43" t="s">
        <v>24</v>
      </c>
      <c r="B387" s="103">
        <v>40630</v>
      </c>
      <c r="C387" s="104" t="s">
        <v>39</v>
      </c>
      <c r="D387" s="105">
        <v>-923.78</v>
      </c>
      <c r="E387" s="125">
        <f t="shared" si="7"/>
        <v>30093.490000000049</v>
      </c>
    </row>
    <row r="388" spans="1:5" ht="15" customHeight="1">
      <c r="A388" s="43" t="s">
        <v>24</v>
      </c>
      <c r="B388" s="103">
        <v>40630</v>
      </c>
      <c r="C388" s="104" t="s">
        <v>180</v>
      </c>
      <c r="D388" s="105">
        <v>-1.5</v>
      </c>
      <c r="E388" s="125">
        <f t="shared" si="7"/>
        <v>30091.990000000049</v>
      </c>
    </row>
    <row r="389" spans="1:5" ht="15" customHeight="1">
      <c r="A389" s="43" t="s">
        <v>24</v>
      </c>
      <c r="B389" s="103">
        <v>40630</v>
      </c>
      <c r="C389" s="104" t="s">
        <v>198</v>
      </c>
      <c r="D389" s="105">
        <v>-80</v>
      </c>
      <c r="E389" s="125">
        <f t="shared" si="7"/>
        <v>30011.990000000049</v>
      </c>
    </row>
    <row r="390" spans="1:5" ht="15" customHeight="1">
      <c r="A390" s="43" t="s">
        <v>24</v>
      </c>
      <c r="B390" s="103">
        <v>40630</v>
      </c>
      <c r="C390" s="104" t="s">
        <v>180</v>
      </c>
      <c r="D390" s="105">
        <v>-1</v>
      </c>
      <c r="E390" s="125">
        <f t="shared" si="7"/>
        <v>30010.990000000049</v>
      </c>
    </row>
    <row r="391" spans="1:5" ht="15" customHeight="1">
      <c r="A391" s="43" t="s">
        <v>24</v>
      </c>
      <c r="B391" s="103">
        <v>40630</v>
      </c>
      <c r="C391" s="104" t="s">
        <v>199</v>
      </c>
      <c r="D391" s="105">
        <v>-100</v>
      </c>
      <c r="E391" s="125">
        <f t="shared" si="7"/>
        <v>29910.990000000049</v>
      </c>
    </row>
    <row r="392" spans="1:5" ht="15" customHeight="1">
      <c r="A392" s="43" t="s">
        <v>24</v>
      </c>
      <c r="B392" s="103">
        <v>40630</v>
      </c>
      <c r="C392" s="104" t="s">
        <v>42</v>
      </c>
      <c r="D392" s="105">
        <v>-80</v>
      </c>
      <c r="E392" s="125">
        <f t="shared" si="7"/>
        <v>29830.990000000049</v>
      </c>
    </row>
    <row r="393" spans="1:5" ht="15" customHeight="1">
      <c r="A393" s="43" t="s">
        <v>24</v>
      </c>
      <c r="B393" s="103">
        <v>40630</v>
      </c>
      <c r="C393" s="104" t="s">
        <v>180</v>
      </c>
      <c r="D393" s="105">
        <v>-1</v>
      </c>
      <c r="E393" s="125">
        <f t="shared" si="7"/>
        <v>29829.990000000049</v>
      </c>
    </row>
    <row r="394" spans="1:5" ht="15" customHeight="1">
      <c r="A394" s="43" t="s">
        <v>24</v>
      </c>
      <c r="B394" s="103">
        <v>40630</v>
      </c>
      <c r="C394" s="104" t="s">
        <v>40</v>
      </c>
      <c r="D394" s="105">
        <v>-80</v>
      </c>
      <c r="E394" s="125">
        <f t="shared" si="7"/>
        <v>29749.990000000049</v>
      </c>
    </row>
    <row r="395" spans="1:5" ht="15" customHeight="1">
      <c r="A395" s="43" t="s">
        <v>24</v>
      </c>
      <c r="B395" s="103">
        <v>40630</v>
      </c>
      <c r="C395" s="104" t="s">
        <v>180</v>
      </c>
      <c r="D395" s="105">
        <v>-1</v>
      </c>
      <c r="E395" s="125">
        <f t="shared" si="7"/>
        <v>29748.990000000049</v>
      </c>
    </row>
    <row r="396" spans="1:5" ht="15" customHeight="1">
      <c r="A396" s="43" t="s">
        <v>24</v>
      </c>
      <c r="B396" s="103">
        <v>40630</v>
      </c>
      <c r="C396" s="104" t="s">
        <v>41</v>
      </c>
      <c r="D396" s="105">
        <v>-149.66999999999999</v>
      </c>
      <c r="E396" s="125">
        <f t="shared" si="7"/>
        <v>29599.320000000051</v>
      </c>
    </row>
    <row r="397" spans="1:5" ht="15" customHeight="1">
      <c r="A397" s="43" t="s">
        <v>24</v>
      </c>
      <c r="B397" s="103">
        <v>40630</v>
      </c>
      <c r="C397" s="104" t="s">
        <v>180</v>
      </c>
      <c r="D397" s="105">
        <v>-1</v>
      </c>
      <c r="E397" s="125">
        <f t="shared" si="7"/>
        <v>29598.320000000051</v>
      </c>
    </row>
    <row r="398" spans="1:5" ht="15" customHeight="1">
      <c r="A398" s="43" t="s">
        <v>24</v>
      </c>
      <c r="B398" s="103">
        <v>40630</v>
      </c>
      <c r="C398" s="104" t="s">
        <v>210</v>
      </c>
      <c r="D398" s="105">
        <v>-240</v>
      </c>
      <c r="E398" s="125">
        <f t="shared" si="7"/>
        <v>29358.320000000051</v>
      </c>
    </row>
    <row r="399" spans="1:5" ht="15" customHeight="1">
      <c r="A399" s="43" t="s">
        <v>24</v>
      </c>
      <c r="B399" s="103">
        <v>40630</v>
      </c>
      <c r="C399" s="104" t="s">
        <v>180</v>
      </c>
      <c r="D399" s="105">
        <v>-1</v>
      </c>
      <c r="E399" s="125">
        <f t="shared" si="7"/>
        <v>29357.320000000051</v>
      </c>
    </row>
    <row r="400" spans="1:5" ht="15" customHeight="1">
      <c r="A400" s="43" t="s">
        <v>24</v>
      </c>
      <c r="B400" s="103">
        <v>40630</v>
      </c>
      <c r="C400" s="104" t="s">
        <v>213</v>
      </c>
      <c r="D400" s="105">
        <v>-388</v>
      </c>
      <c r="E400" s="125">
        <f t="shared" si="7"/>
        <v>28969.320000000051</v>
      </c>
    </row>
    <row r="401" spans="1:5" ht="15" customHeight="1">
      <c r="A401" s="43" t="s">
        <v>24</v>
      </c>
      <c r="B401" s="103">
        <v>40632</v>
      </c>
      <c r="C401" s="104" t="s">
        <v>212</v>
      </c>
      <c r="D401" s="105">
        <v>-954.13</v>
      </c>
      <c r="E401" s="125">
        <f t="shared" si="7"/>
        <v>28015.19000000005</v>
      </c>
    </row>
    <row r="402" spans="1:5" ht="15" customHeight="1" thickBot="1">
      <c r="A402" s="43" t="s">
        <v>24</v>
      </c>
      <c r="B402" s="103">
        <v>40633</v>
      </c>
      <c r="C402" s="104" t="s">
        <v>197</v>
      </c>
      <c r="D402" s="105">
        <v>-138.06</v>
      </c>
      <c r="E402" s="125">
        <f t="shared" si="7"/>
        <v>27877.130000000048</v>
      </c>
    </row>
    <row r="403" spans="1:5" ht="15" customHeight="1" thickTop="1" thickBot="1">
      <c r="A403" s="67"/>
      <c r="B403" s="68"/>
      <c r="C403" s="47" t="s">
        <v>153</v>
      </c>
      <c r="D403" s="119"/>
      <c r="E403" s="153"/>
    </row>
    <row r="404" spans="1:5" ht="15" customHeight="1" thickTop="1">
      <c r="A404" s="43" t="s">
        <v>24</v>
      </c>
      <c r="B404" s="103">
        <v>40634</v>
      </c>
      <c r="C404" s="104" t="s">
        <v>192</v>
      </c>
      <c r="D404" s="105">
        <v>300</v>
      </c>
      <c r="E404" s="125">
        <f>E402+D404</f>
        <v>28177.130000000048</v>
      </c>
    </row>
    <row r="405" spans="1:5" ht="15" customHeight="1">
      <c r="A405" s="43" t="s">
        <v>24</v>
      </c>
      <c r="B405" s="103">
        <v>40634</v>
      </c>
      <c r="C405" s="104" t="s">
        <v>193</v>
      </c>
      <c r="D405" s="105">
        <v>178</v>
      </c>
      <c r="E405" s="125">
        <f>E404+D405</f>
        <v>28355.130000000048</v>
      </c>
    </row>
    <row r="406" spans="1:5" ht="15" customHeight="1">
      <c r="A406" s="43" t="s">
        <v>24</v>
      </c>
      <c r="B406" s="103">
        <v>40637</v>
      </c>
      <c r="C406" s="104" t="s">
        <v>13</v>
      </c>
      <c r="D406" s="105">
        <v>-6.2</v>
      </c>
      <c r="E406" s="125">
        <f t="shared" ref="E406:E434" si="8">E405+D406</f>
        <v>28348.930000000048</v>
      </c>
    </row>
    <row r="407" spans="1:5" ht="15" customHeight="1">
      <c r="A407" s="43" t="s">
        <v>24</v>
      </c>
      <c r="B407" s="103">
        <v>40638</v>
      </c>
      <c r="C407" s="104" t="s">
        <v>182</v>
      </c>
      <c r="D407" s="105">
        <v>4309</v>
      </c>
      <c r="E407" s="125">
        <f t="shared" si="8"/>
        <v>32657.930000000048</v>
      </c>
    </row>
    <row r="408" spans="1:5" ht="15" customHeight="1">
      <c r="A408" s="43" t="s">
        <v>24</v>
      </c>
      <c r="B408" s="103">
        <v>40638</v>
      </c>
      <c r="C408" s="104" t="s">
        <v>183</v>
      </c>
      <c r="D408" s="105">
        <v>-24.6</v>
      </c>
      <c r="E408" s="125">
        <f t="shared" si="8"/>
        <v>32633.330000000049</v>
      </c>
    </row>
    <row r="409" spans="1:5" ht="15" customHeight="1">
      <c r="A409" s="43" t="s">
        <v>24</v>
      </c>
      <c r="B409" s="103">
        <v>40638</v>
      </c>
      <c r="C409" s="104" t="s">
        <v>19</v>
      </c>
      <c r="D409" s="105">
        <v>-4.43</v>
      </c>
      <c r="E409" s="125">
        <f t="shared" si="8"/>
        <v>32628.900000000049</v>
      </c>
    </row>
    <row r="410" spans="1:5" ht="15" customHeight="1">
      <c r="A410" s="43" t="s">
        <v>24</v>
      </c>
      <c r="B410" s="103">
        <v>40640</v>
      </c>
      <c r="C410" s="104" t="s">
        <v>3</v>
      </c>
      <c r="D410" s="105">
        <v>-77</v>
      </c>
      <c r="E410" s="125">
        <f t="shared" si="8"/>
        <v>32551.900000000049</v>
      </c>
    </row>
    <row r="411" spans="1:5" ht="15" customHeight="1">
      <c r="A411" s="43" t="s">
        <v>24</v>
      </c>
      <c r="B411" s="103">
        <v>40640</v>
      </c>
      <c r="C411" s="104" t="s">
        <v>183</v>
      </c>
      <c r="D411" s="105">
        <v>-2</v>
      </c>
      <c r="E411" s="125">
        <f t="shared" si="8"/>
        <v>32549.900000000049</v>
      </c>
    </row>
    <row r="412" spans="1:5" ht="15" customHeight="1">
      <c r="A412" s="43" t="s">
        <v>24</v>
      </c>
      <c r="B412" s="103">
        <v>40640</v>
      </c>
      <c r="C412" s="104" t="s">
        <v>19</v>
      </c>
      <c r="D412" s="105">
        <v>-0.42</v>
      </c>
      <c r="E412" s="125">
        <f t="shared" si="8"/>
        <v>32549.48000000005</v>
      </c>
    </row>
    <row r="413" spans="1:5" ht="15" customHeight="1">
      <c r="A413" s="43" t="s">
        <v>24</v>
      </c>
      <c r="B413" s="103">
        <v>40640</v>
      </c>
      <c r="C413" s="104" t="s">
        <v>184</v>
      </c>
      <c r="D413" s="105">
        <v>-0.35</v>
      </c>
      <c r="E413" s="125">
        <f t="shared" si="8"/>
        <v>32549.130000000052</v>
      </c>
    </row>
    <row r="414" spans="1:5" ht="15" customHeight="1">
      <c r="A414" s="43" t="s">
        <v>24</v>
      </c>
      <c r="B414" s="103">
        <v>40641</v>
      </c>
      <c r="C414" s="104" t="s">
        <v>4</v>
      </c>
      <c r="D414" s="105">
        <v>-162.84</v>
      </c>
      <c r="E414" s="125">
        <f t="shared" si="8"/>
        <v>32386.290000000052</v>
      </c>
    </row>
    <row r="415" spans="1:5" ht="15" customHeight="1">
      <c r="A415" s="43" t="s">
        <v>24</v>
      </c>
      <c r="B415" s="103">
        <v>40644</v>
      </c>
      <c r="C415" s="104" t="s">
        <v>3</v>
      </c>
      <c r="D415" s="105">
        <v>-18</v>
      </c>
      <c r="E415" s="125">
        <f t="shared" si="8"/>
        <v>32368.290000000052</v>
      </c>
    </row>
    <row r="416" spans="1:5" ht="15" customHeight="1">
      <c r="A416" s="43" t="s">
        <v>24</v>
      </c>
      <c r="B416" s="103">
        <v>40644</v>
      </c>
      <c r="C416" s="104" t="s">
        <v>183</v>
      </c>
      <c r="D416" s="105">
        <v>-2</v>
      </c>
      <c r="E416" s="125">
        <f t="shared" si="8"/>
        <v>32366.290000000052</v>
      </c>
    </row>
    <row r="417" spans="1:5" ht="15" customHeight="1">
      <c r="A417" s="43" t="s">
        <v>24</v>
      </c>
      <c r="B417" s="103">
        <v>40644</v>
      </c>
      <c r="C417" s="104" t="s">
        <v>19</v>
      </c>
      <c r="D417" s="105">
        <v>-0.42</v>
      </c>
      <c r="E417" s="125">
        <f t="shared" si="8"/>
        <v>32365.870000000054</v>
      </c>
    </row>
    <row r="418" spans="1:5" ht="15" customHeight="1">
      <c r="A418" s="43" t="s">
        <v>24</v>
      </c>
      <c r="B418" s="103">
        <v>40644</v>
      </c>
      <c r="C418" s="104" t="s">
        <v>184</v>
      </c>
      <c r="D418" s="105">
        <v>-0.35</v>
      </c>
      <c r="E418" s="125">
        <f t="shared" si="8"/>
        <v>32365.520000000055</v>
      </c>
    </row>
    <row r="419" spans="1:5" ht="15" customHeight="1">
      <c r="A419" s="43" t="s">
        <v>24</v>
      </c>
      <c r="B419" s="103">
        <v>40645</v>
      </c>
      <c r="C419" s="104" t="s">
        <v>3</v>
      </c>
      <c r="D419" s="105">
        <v>-126</v>
      </c>
      <c r="E419" s="125">
        <f t="shared" si="8"/>
        <v>32239.520000000055</v>
      </c>
    </row>
    <row r="420" spans="1:5" ht="15" customHeight="1">
      <c r="A420" s="43" t="s">
        <v>24</v>
      </c>
      <c r="B420" s="103">
        <v>40645</v>
      </c>
      <c r="C420" s="104" t="s">
        <v>183</v>
      </c>
      <c r="D420" s="105">
        <v>-6</v>
      </c>
      <c r="E420" s="125">
        <f t="shared" si="8"/>
        <v>32233.520000000055</v>
      </c>
    </row>
    <row r="421" spans="1:5" ht="15" customHeight="1">
      <c r="A421" s="43" t="s">
        <v>24</v>
      </c>
      <c r="B421" s="103">
        <v>40645</v>
      </c>
      <c r="C421" s="104" t="s">
        <v>19</v>
      </c>
      <c r="D421" s="105">
        <v>-1.27</v>
      </c>
      <c r="E421" s="125">
        <f t="shared" si="8"/>
        <v>32232.250000000055</v>
      </c>
    </row>
    <row r="422" spans="1:5" ht="15" customHeight="1">
      <c r="A422" s="43" t="s">
        <v>24</v>
      </c>
      <c r="B422" s="103">
        <v>40645</v>
      </c>
      <c r="C422" s="104" t="s">
        <v>184</v>
      </c>
      <c r="D422" s="105">
        <v>-1.05</v>
      </c>
      <c r="E422" s="125">
        <f t="shared" si="8"/>
        <v>32231.200000000055</v>
      </c>
    </row>
    <row r="423" spans="1:5" ht="15" customHeight="1">
      <c r="A423" s="43" t="s">
        <v>24</v>
      </c>
      <c r="B423" s="103">
        <v>40646</v>
      </c>
      <c r="C423" s="104" t="s">
        <v>3</v>
      </c>
      <c r="D423" s="105">
        <v>-36</v>
      </c>
      <c r="E423" s="125">
        <f t="shared" si="8"/>
        <v>32195.200000000055</v>
      </c>
    </row>
    <row r="424" spans="1:5" ht="15" customHeight="1">
      <c r="A424" s="43" t="s">
        <v>24</v>
      </c>
      <c r="B424" s="103">
        <v>40646</v>
      </c>
      <c r="C424" s="104" t="s">
        <v>183</v>
      </c>
      <c r="D424" s="105">
        <v>-2</v>
      </c>
      <c r="E424" s="125">
        <f t="shared" si="8"/>
        <v>32193.200000000055</v>
      </c>
    </row>
    <row r="425" spans="1:5" ht="15" customHeight="1">
      <c r="A425" s="43" t="s">
        <v>24</v>
      </c>
      <c r="B425" s="103">
        <v>40646</v>
      </c>
      <c r="C425" s="104" t="s">
        <v>19</v>
      </c>
      <c r="D425" s="105">
        <v>-0.42</v>
      </c>
      <c r="E425" s="125">
        <f t="shared" si="8"/>
        <v>32192.780000000057</v>
      </c>
    </row>
    <row r="426" spans="1:5" ht="15" customHeight="1">
      <c r="A426" s="43" t="s">
        <v>24</v>
      </c>
      <c r="B426" s="103">
        <v>40646</v>
      </c>
      <c r="C426" s="104" t="s">
        <v>184</v>
      </c>
      <c r="D426" s="105">
        <v>-0.35</v>
      </c>
      <c r="E426" s="125">
        <f t="shared" si="8"/>
        <v>32192.430000000058</v>
      </c>
    </row>
    <row r="427" spans="1:5" ht="15" customHeight="1">
      <c r="A427" s="43" t="s">
        <v>24</v>
      </c>
      <c r="B427" s="103">
        <v>40646</v>
      </c>
      <c r="C427" s="104" t="s">
        <v>12</v>
      </c>
      <c r="D427" s="105">
        <v>-33.75</v>
      </c>
      <c r="E427" s="125">
        <f t="shared" si="8"/>
        <v>32158.680000000058</v>
      </c>
    </row>
    <row r="428" spans="1:5" ht="15" customHeight="1">
      <c r="A428" s="43" t="s">
        <v>24</v>
      </c>
      <c r="B428" s="103">
        <v>40648</v>
      </c>
      <c r="C428" s="104" t="s">
        <v>282</v>
      </c>
      <c r="D428" s="105">
        <v>38.770000000000003</v>
      </c>
      <c r="E428" s="125">
        <f t="shared" si="8"/>
        <v>32197.450000000059</v>
      </c>
    </row>
    <row r="429" spans="1:5" ht="15" customHeight="1">
      <c r="A429" s="43" t="s">
        <v>24</v>
      </c>
      <c r="B429" s="103">
        <v>40652</v>
      </c>
      <c r="C429" s="104" t="s">
        <v>46</v>
      </c>
      <c r="D429" s="105">
        <v>-140.05000000000001</v>
      </c>
      <c r="E429" s="125">
        <f t="shared" si="8"/>
        <v>32057.40000000006</v>
      </c>
    </row>
    <row r="430" spans="1:5" ht="15" customHeight="1">
      <c r="A430" s="43" t="s">
        <v>24</v>
      </c>
      <c r="B430" s="103">
        <v>40660</v>
      </c>
      <c r="C430" s="104" t="s">
        <v>13</v>
      </c>
      <c r="D430" s="105">
        <v>-22.75</v>
      </c>
      <c r="E430" s="125">
        <f t="shared" si="8"/>
        <v>32034.65000000006</v>
      </c>
    </row>
    <row r="431" spans="1:5" ht="15" customHeight="1">
      <c r="A431" s="43" t="s">
        <v>24</v>
      </c>
      <c r="B431" s="103">
        <v>40661</v>
      </c>
      <c r="C431" s="104" t="s">
        <v>192</v>
      </c>
      <c r="D431" s="105">
        <v>103</v>
      </c>
      <c r="E431" s="125">
        <f t="shared" si="8"/>
        <v>32137.65000000006</v>
      </c>
    </row>
    <row r="432" spans="1:5" ht="15" customHeight="1">
      <c r="A432" s="43" t="s">
        <v>24</v>
      </c>
      <c r="B432" s="103">
        <v>40661</v>
      </c>
      <c r="C432" s="104" t="s">
        <v>0</v>
      </c>
      <c r="D432" s="105">
        <v>-240</v>
      </c>
      <c r="E432" s="125">
        <f t="shared" si="8"/>
        <v>31897.65000000006</v>
      </c>
    </row>
    <row r="433" spans="1:5" ht="15" customHeight="1">
      <c r="A433" s="43" t="s">
        <v>24</v>
      </c>
      <c r="B433" s="103">
        <v>40662</v>
      </c>
      <c r="C433" s="104" t="s">
        <v>212</v>
      </c>
      <c r="D433" s="105">
        <v>-950.14</v>
      </c>
      <c r="E433" s="125">
        <f t="shared" si="8"/>
        <v>30947.51000000006</v>
      </c>
    </row>
    <row r="434" spans="1:5" ht="15" customHeight="1" thickBot="1">
      <c r="A434" s="43" t="s">
        <v>24</v>
      </c>
      <c r="B434" s="103">
        <v>40662</v>
      </c>
      <c r="C434" s="104" t="s">
        <v>283</v>
      </c>
      <c r="D434" s="105">
        <v>27.77</v>
      </c>
      <c r="E434" s="125">
        <f t="shared" si="8"/>
        <v>30975.280000000061</v>
      </c>
    </row>
    <row r="435" spans="1:5" ht="15" customHeight="1" thickTop="1" thickBot="1">
      <c r="A435" s="67"/>
      <c r="B435" s="68"/>
      <c r="C435" s="47" t="s">
        <v>154</v>
      </c>
      <c r="D435" s="119"/>
      <c r="E435" s="153"/>
    </row>
    <row r="436" spans="1:5" ht="15" customHeight="1" thickTop="1">
      <c r="A436" s="43" t="s">
        <v>24</v>
      </c>
      <c r="B436" s="103">
        <v>40665</v>
      </c>
      <c r="C436" s="104" t="s">
        <v>197</v>
      </c>
      <c r="D436" s="105">
        <v>-138.06</v>
      </c>
      <c r="E436" s="125">
        <f>E434+D436</f>
        <v>30837.220000000059</v>
      </c>
    </row>
    <row r="437" spans="1:5" ht="15" customHeight="1">
      <c r="A437" s="43" t="s">
        <v>24</v>
      </c>
      <c r="B437" s="103">
        <v>40666</v>
      </c>
      <c r="C437" s="104" t="s">
        <v>38</v>
      </c>
      <c r="D437" s="105">
        <v>-610.71</v>
      </c>
      <c r="E437" s="125">
        <f>E436+D437</f>
        <v>30226.51000000006</v>
      </c>
    </row>
    <row r="438" spans="1:5" ht="15" customHeight="1">
      <c r="A438" s="43" t="s">
        <v>24</v>
      </c>
      <c r="B438" s="103">
        <v>40666</v>
      </c>
      <c r="C438" s="104" t="s">
        <v>180</v>
      </c>
      <c r="D438" s="105">
        <v>-1.5</v>
      </c>
      <c r="E438" s="125">
        <f t="shared" ref="E438:E488" si="9">E437+D438</f>
        <v>30225.01000000006</v>
      </c>
    </row>
    <row r="439" spans="1:5" ht="15" customHeight="1">
      <c r="A439" s="43" t="s">
        <v>24</v>
      </c>
      <c r="B439" s="103">
        <v>40666</v>
      </c>
      <c r="C439" s="104" t="s">
        <v>39</v>
      </c>
      <c r="D439" s="105">
        <v>-923.78</v>
      </c>
      <c r="E439" s="125">
        <f t="shared" si="9"/>
        <v>29301.230000000061</v>
      </c>
    </row>
    <row r="440" spans="1:5" ht="15" customHeight="1">
      <c r="A440" s="43" t="s">
        <v>24</v>
      </c>
      <c r="B440" s="103">
        <v>40666</v>
      </c>
      <c r="C440" s="104" t="s">
        <v>180</v>
      </c>
      <c r="D440" s="105">
        <v>-1.5</v>
      </c>
      <c r="E440" s="125">
        <f t="shared" si="9"/>
        <v>29299.730000000061</v>
      </c>
    </row>
    <row r="441" spans="1:5" ht="15" customHeight="1">
      <c r="A441" s="43" t="s">
        <v>24</v>
      </c>
      <c r="B441" s="103">
        <v>40666</v>
      </c>
      <c r="C441" s="104" t="s">
        <v>198</v>
      </c>
      <c r="D441" s="105">
        <v>-80</v>
      </c>
      <c r="E441" s="125">
        <f t="shared" si="9"/>
        <v>29219.730000000061</v>
      </c>
    </row>
    <row r="442" spans="1:5" ht="15" customHeight="1">
      <c r="A442" s="43" t="s">
        <v>24</v>
      </c>
      <c r="B442" s="103">
        <v>40666</v>
      </c>
      <c r="C442" s="104" t="s">
        <v>180</v>
      </c>
      <c r="D442" s="105">
        <v>-1</v>
      </c>
      <c r="E442" s="125">
        <f t="shared" si="9"/>
        <v>29218.730000000061</v>
      </c>
    </row>
    <row r="443" spans="1:5" ht="15" customHeight="1">
      <c r="A443" s="43" t="s">
        <v>24</v>
      </c>
      <c r="B443" s="103">
        <v>40666</v>
      </c>
      <c r="C443" s="104" t="s">
        <v>199</v>
      </c>
      <c r="D443" s="105">
        <v>-100</v>
      </c>
      <c r="E443" s="125">
        <f t="shared" si="9"/>
        <v>29118.730000000061</v>
      </c>
    </row>
    <row r="444" spans="1:5" ht="15" customHeight="1">
      <c r="A444" s="43" t="s">
        <v>24</v>
      </c>
      <c r="B444" s="103">
        <v>40666</v>
      </c>
      <c r="C444" s="104" t="s">
        <v>42</v>
      </c>
      <c r="D444" s="105">
        <v>-80</v>
      </c>
      <c r="E444" s="125">
        <f t="shared" si="9"/>
        <v>29038.730000000061</v>
      </c>
    </row>
    <row r="445" spans="1:5" ht="15" customHeight="1">
      <c r="A445" s="43" t="s">
        <v>24</v>
      </c>
      <c r="B445" s="103">
        <v>40666</v>
      </c>
      <c r="C445" s="104" t="s">
        <v>180</v>
      </c>
      <c r="D445" s="105">
        <v>-1</v>
      </c>
      <c r="E445" s="125">
        <f t="shared" si="9"/>
        <v>29037.730000000061</v>
      </c>
    </row>
    <row r="446" spans="1:5" ht="15" customHeight="1">
      <c r="A446" s="43" t="s">
        <v>24</v>
      </c>
      <c r="B446" s="103">
        <v>40666</v>
      </c>
      <c r="C446" s="104" t="s">
        <v>40</v>
      </c>
      <c r="D446" s="105">
        <v>-80</v>
      </c>
      <c r="E446" s="125">
        <f t="shared" si="9"/>
        <v>28957.730000000061</v>
      </c>
    </row>
    <row r="447" spans="1:5" ht="15" customHeight="1">
      <c r="A447" s="43" t="s">
        <v>24</v>
      </c>
      <c r="B447" s="103">
        <v>40666</v>
      </c>
      <c r="C447" s="104" t="s">
        <v>180</v>
      </c>
      <c r="D447" s="105">
        <v>-1</v>
      </c>
      <c r="E447" s="125">
        <f t="shared" si="9"/>
        <v>28956.730000000061</v>
      </c>
    </row>
    <row r="448" spans="1:5" ht="15" customHeight="1">
      <c r="A448" s="43" t="s">
        <v>24</v>
      </c>
      <c r="B448" s="103">
        <v>40666</v>
      </c>
      <c r="C448" s="104" t="s">
        <v>41</v>
      </c>
      <c r="D448" s="105">
        <v>-149.66999999999999</v>
      </c>
      <c r="E448" s="125">
        <f t="shared" si="9"/>
        <v>28807.060000000063</v>
      </c>
    </row>
    <row r="449" spans="1:5" ht="15" customHeight="1">
      <c r="A449" s="43" t="s">
        <v>24</v>
      </c>
      <c r="B449" s="103">
        <v>40666</v>
      </c>
      <c r="C449" s="104" t="s">
        <v>180</v>
      </c>
      <c r="D449" s="105">
        <v>-1</v>
      </c>
      <c r="E449" s="125">
        <f t="shared" si="9"/>
        <v>28806.060000000063</v>
      </c>
    </row>
    <row r="450" spans="1:5" ht="15" customHeight="1">
      <c r="A450" s="43" t="s">
        <v>24</v>
      </c>
      <c r="B450" s="103">
        <v>40666</v>
      </c>
      <c r="C450" s="104" t="s">
        <v>210</v>
      </c>
      <c r="D450" s="105">
        <v>-240</v>
      </c>
      <c r="E450" s="125">
        <f t="shared" si="9"/>
        <v>28566.060000000063</v>
      </c>
    </row>
    <row r="451" spans="1:5" ht="15" customHeight="1">
      <c r="A451" s="43" t="s">
        <v>24</v>
      </c>
      <c r="B451" s="103">
        <v>40666</v>
      </c>
      <c r="C451" s="104" t="s">
        <v>180</v>
      </c>
      <c r="D451" s="105">
        <v>-1</v>
      </c>
      <c r="E451" s="125">
        <f t="shared" si="9"/>
        <v>28565.060000000063</v>
      </c>
    </row>
    <row r="452" spans="1:5" ht="15" customHeight="1">
      <c r="A452" s="43" t="s">
        <v>24</v>
      </c>
      <c r="B452" s="103">
        <v>40666</v>
      </c>
      <c r="C452" s="104" t="s">
        <v>284</v>
      </c>
      <c r="D452" s="105">
        <v>38.770000000000003</v>
      </c>
      <c r="E452" s="125">
        <f t="shared" si="9"/>
        <v>28603.830000000064</v>
      </c>
    </row>
    <row r="453" spans="1:5" ht="15" customHeight="1">
      <c r="A453" s="43" t="s">
        <v>24</v>
      </c>
      <c r="B453" s="103">
        <v>40667</v>
      </c>
      <c r="C453" s="104" t="s">
        <v>182</v>
      </c>
      <c r="D453" s="105">
        <v>3230</v>
      </c>
      <c r="E453" s="125">
        <f t="shared" si="9"/>
        <v>31833.830000000064</v>
      </c>
    </row>
    <row r="454" spans="1:5" ht="15" customHeight="1">
      <c r="A454" s="43" t="s">
        <v>24</v>
      </c>
      <c r="B454" s="103">
        <v>40667</v>
      </c>
      <c r="C454" s="104" t="s">
        <v>183</v>
      </c>
      <c r="D454" s="105">
        <v>-21.2</v>
      </c>
      <c r="E454" s="125">
        <f t="shared" si="9"/>
        <v>31812.630000000063</v>
      </c>
    </row>
    <row r="455" spans="1:5" ht="15" customHeight="1">
      <c r="A455" s="43" t="s">
        <v>24</v>
      </c>
      <c r="B455" s="103">
        <v>40667</v>
      </c>
      <c r="C455" s="104" t="s">
        <v>19</v>
      </c>
      <c r="D455" s="105">
        <v>-3.82</v>
      </c>
      <c r="E455" s="125">
        <f t="shared" si="9"/>
        <v>31808.810000000063</v>
      </c>
    </row>
    <row r="456" spans="1:5" ht="15" customHeight="1">
      <c r="A456" s="43" t="s">
        <v>24</v>
      </c>
      <c r="B456" s="103">
        <v>40667</v>
      </c>
      <c r="C456" s="104" t="s">
        <v>285</v>
      </c>
      <c r="D456" s="105">
        <v>20.77</v>
      </c>
      <c r="E456" s="125">
        <f t="shared" si="9"/>
        <v>31829.580000000064</v>
      </c>
    </row>
    <row r="457" spans="1:5" ht="15" customHeight="1">
      <c r="A457" s="43" t="s">
        <v>24</v>
      </c>
      <c r="B457" s="103">
        <v>40667</v>
      </c>
      <c r="C457" s="104" t="s">
        <v>286</v>
      </c>
      <c r="D457" s="105">
        <v>57.77</v>
      </c>
      <c r="E457" s="125">
        <f t="shared" si="9"/>
        <v>31887.350000000064</v>
      </c>
    </row>
    <row r="458" spans="1:5" ht="15" customHeight="1">
      <c r="A458" s="43" t="s">
        <v>24</v>
      </c>
      <c r="B458" s="103">
        <v>40667</v>
      </c>
      <c r="C458" s="104" t="s">
        <v>287</v>
      </c>
      <c r="D458" s="105">
        <v>55</v>
      </c>
      <c r="E458" s="125">
        <f t="shared" si="9"/>
        <v>31942.350000000064</v>
      </c>
    </row>
    <row r="459" spans="1:5" ht="15" customHeight="1">
      <c r="A459" s="43" t="s">
        <v>24</v>
      </c>
      <c r="B459" s="103">
        <v>40669</v>
      </c>
      <c r="C459" s="104" t="s">
        <v>16</v>
      </c>
      <c r="D459" s="105">
        <v>-15899.95</v>
      </c>
      <c r="E459" s="125">
        <f t="shared" si="9"/>
        <v>16042.400000000063</v>
      </c>
    </row>
    <row r="460" spans="1:5" ht="15" customHeight="1">
      <c r="A460" s="43" t="s">
        <v>24</v>
      </c>
      <c r="B460" s="103">
        <v>40669</v>
      </c>
      <c r="C460" s="104" t="s">
        <v>180</v>
      </c>
      <c r="D460" s="105">
        <v>-1.5</v>
      </c>
      <c r="E460" s="125">
        <f t="shared" si="9"/>
        <v>16040.900000000063</v>
      </c>
    </row>
    <row r="461" spans="1:5" ht="15" customHeight="1">
      <c r="A461" s="43" t="s">
        <v>24</v>
      </c>
      <c r="B461" s="103">
        <v>40673</v>
      </c>
      <c r="C461" s="104" t="s">
        <v>4</v>
      </c>
      <c r="D461" s="105">
        <v>-162.84</v>
      </c>
      <c r="E461" s="125">
        <f t="shared" si="9"/>
        <v>15878.060000000063</v>
      </c>
    </row>
    <row r="462" spans="1:5" ht="15" customHeight="1">
      <c r="A462" s="43" t="s">
        <v>24</v>
      </c>
      <c r="B462" s="103">
        <v>40674</v>
      </c>
      <c r="C462" s="104" t="s">
        <v>3</v>
      </c>
      <c r="D462" s="105">
        <v>-35</v>
      </c>
      <c r="E462" s="125">
        <f t="shared" si="9"/>
        <v>15843.060000000063</v>
      </c>
    </row>
    <row r="463" spans="1:5" ht="15" customHeight="1">
      <c r="A463" s="43" t="s">
        <v>24</v>
      </c>
      <c r="B463" s="103">
        <v>40674</v>
      </c>
      <c r="C463" s="104" t="s">
        <v>183</v>
      </c>
      <c r="D463" s="105">
        <v>-2</v>
      </c>
      <c r="E463" s="125">
        <f t="shared" si="9"/>
        <v>15841.060000000063</v>
      </c>
    </row>
    <row r="464" spans="1:5" ht="15" customHeight="1">
      <c r="A464" s="43" t="s">
        <v>24</v>
      </c>
      <c r="B464" s="103">
        <v>40674</v>
      </c>
      <c r="C464" s="104" t="s">
        <v>19</v>
      </c>
      <c r="D464" s="105">
        <v>-0.42</v>
      </c>
      <c r="E464" s="125">
        <f t="shared" si="9"/>
        <v>15840.640000000063</v>
      </c>
    </row>
    <row r="465" spans="1:5" ht="15" customHeight="1">
      <c r="A465" s="43" t="s">
        <v>24</v>
      </c>
      <c r="B465" s="103">
        <v>40674</v>
      </c>
      <c r="C465" s="104" t="s">
        <v>184</v>
      </c>
      <c r="D465" s="105">
        <v>-0.35</v>
      </c>
      <c r="E465" s="125">
        <f t="shared" si="9"/>
        <v>15840.290000000063</v>
      </c>
    </row>
    <row r="466" spans="1:5" ht="15" customHeight="1">
      <c r="A466" s="43" t="s">
        <v>24</v>
      </c>
      <c r="B466" s="103">
        <v>40674</v>
      </c>
      <c r="C466" s="104" t="s">
        <v>288</v>
      </c>
      <c r="D466" s="105">
        <v>-737.5</v>
      </c>
      <c r="E466" s="125">
        <f t="shared" si="9"/>
        <v>15102.790000000063</v>
      </c>
    </row>
    <row r="467" spans="1:5" ht="15" customHeight="1">
      <c r="A467" s="43" t="s">
        <v>24</v>
      </c>
      <c r="B467" s="103">
        <v>40674</v>
      </c>
      <c r="C467" s="104" t="s">
        <v>180</v>
      </c>
      <c r="D467" s="105">
        <v>-1.5</v>
      </c>
      <c r="E467" s="125">
        <f t="shared" si="9"/>
        <v>15101.290000000063</v>
      </c>
    </row>
    <row r="468" spans="1:5" ht="15" customHeight="1">
      <c r="A468" s="43" t="s">
        <v>24</v>
      </c>
      <c r="B468" s="103">
        <v>40675</v>
      </c>
      <c r="C468" s="104" t="s">
        <v>12</v>
      </c>
      <c r="D468" s="105">
        <v>-26.48</v>
      </c>
      <c r="E468" s="125">
        <f t="shared" si="9"/>
        <v>15074.810000000063</v>
      </c>
    </row>
    <row r="469" spans="1:5" ht="15" customHeight="1">
      <c r="A469" s="43" t="s">
        <v>24</v>
      </c>
      <c r="B469" s="103">
        <v>40675</v>
      </c>
      <c r="C469" s="104" t="s">
        <v>0</v>
      </c>
      <c r="D469" s="105">
        <v>-120</v>
      </c>
      <c r="E469" s="125">
        <f t="shared" si="9"/>
        <v>14954.810000000063</v>
      </c>
    </row>
    <row r="470" spans="1:5" ht="15" customHeight="1">
      <c r="A470" s="43" t="s">
        <v>24</v>
      </c>
      <c r="B470" s="103">
        <v>40675</v>
      </c>
      <c r="C470" s="104" t="s">
        <v>289</v>
      </c>
      <c r="D470" s="105">
        <v>18</v>
      </c>
      <c r="E470" s="125">
        <f t="shared" si="9"/>
        <v>14972.810000000063</v>
      </c>
    </row>
    <row r="471" spans="1:5" ht="15" customHeight="1">
      <c r="A471" s="43" t="s">
        <v>24</v>
      </c>
      <c r="B471" s="103">
        <v>40676</v>
      </c>
      <c r="C471" s="104" t="s">
        <v>204</v>
      </c>
      <c r="D471" s="105">
        <v>-820</v>
      </c>
      <c r="E471" s="125">
        <f t="shared" si="9"/>
        <v>14152.810000000063</v>
      </c>
    </row>
    <row r="472" spans="1:5" ht="15" customHeight="1">
      <c r="A472" s="43" t="s">
        <v>24</v>
      </c>
      <c r="B472" s="103">
        <v>40676</v>
      </c>
      <c r="C472" s="104" t="s">
        <v>180</v>
      </c>
      <c r="D472" s="105">
        <v>-1.5</v>
      </c>
      <c r="E472" s="125">
        <f t="shared" si="9"/>
        <v>14151.310000000063</v>
      </c>
    </row>
    <row r="473" spans="1:5" ht="15" customHeight="1">
      <c r="A473" s="43" t="s">
        <v>24</v>
      </c>
      <c r="B473" s="103">
        <v>40680</v>
      </c>
      <c r="C473" s="104" t="s">
        <v>290</v>
      </c>
      <c r="D473" s="105">
        <v>20.76</v>
      </c>
      <c r="E473" s="125">
        <f t="shared" si="9"/>
        <v>14172.070000000063</v>
      </c>
    </row>
    <row r="474" spans="1:5" ht="15" customHeight="1">
      <c r="A474" s="43" t="s">
        <v>24</v>
      </c>
      <c r="B474" s="103">
        <v>40681</v>
      </c>
      <c r="C474" s="104" t="s">
        <v>291</v>
      </c>
      <c r="D474" s="105">
        <v>20.76</v>
      </c>
      <c r="E474" s="125">
        <f t="shared" si="9"/>
        <v>14192.830000000064</v>
      </c>
    </row>
    <row r="475" spans="1:5" ht="15" customHeight="1">
      <c r="A475" s="43" t="s">
        <v>24</v>
      </c>
      <c r="B475" s="103">
        <v>40683</v>
      </c>
      <c r="C475" s="104" t="s">
        <v>13</v>
      </c>
      <c r="D475" s="105">
        <v>-12.7</v>
      </c>
      <c r="E475" s="125">
        <f t="shared" si="9"/>
        <v>14180.130000000063</v>
      </c>
    </row>
    <row r="476" spans="1:5" ht="15" customHeight="1">
      <c r="A476" s="43" t="s">
        <v>24</v>
      </c>
      <c r="B476" s="103">
        <v>40684</v>
      </c>
      <c r="C476" s="104" t="s">
        <v>179</v>
      </c>
      <c r="D476" s="105">
        <v>120</v>
      </c>
      <c r="E476" s="125">
        <f t="shared" si="9"/>
        <v>14300.130000000063</v>
      </c>
    </row>
    <row r="477" spans="1:5" ht="15" customHeight="1">
      <c r="A477" s="43" t="s">
        <v>24</v>
      </c>
      <c r="B477" s="103">
        <v>40693</v>
      </c>
      <c r="C477" s="104" t="s">
        <v>39</v>
      </c>
      <c r="D477" s="105">
        <v>-923.78</v>
      </c>
      <c r="E477" s="125">
        <f t="shared" si="9"/>
        <v>13376.350000000062</v>
      </c>
    </row>
    <row r="478" spans="1:5" ht="15" customHeight="1">
      <c r="A478" s="43" t="s">
        <v>24</v>
      </c>
      <c r="B478" s="103">
        <v>40693</v>
      </c>
      <c r="C478" s="104" t="s">
        <v>38</v>
      </c>
      <c r="D478" s="105">
        <v>-610.71</v>
      </c>
      <c r="E478" s="125">
        <f t="shared" si="9"/>
        <v>12765.640000000061</v>
      </c>
    </row>
    <row r="479" spans="1:5" ht="15" customHeight="1">
      <c r="A479" s="43" t="s">
        <v>24</v>
      </c>
      <c r="B479" s="103">
        <v>40693</v>
      </c>
      <c r="C479" s="104" t="s">
        <v>210</v>
      </c>
      <c r="D479" s="105">
        <v>-240</v>
      </c>
      <c r="E479" s="125">
        <f t="shared" si="9"/>
        <v>12525.640000000061</v>
      </c>
    </row>
    <row r="480" spans="1:5" ht="15" customHeight="1">
      <c r="A480" s="43" t="s">
        <v>24</v>
      </c>
      <c r="B480" s="103">
        <v>40693</v>
      </c>
      <c r="C480" s="104" t="s">
        <v>41</v>
      </c>
      <c r="D480" s="105">
        <v>-149.66999999999999</v>
      </c>
      <c r="E480" s="125">
        <f t="shared" si="9"/>
        <v>12375.970000000061</v>
      </c>
    </row>
    <row r="481" spans="1:5" ht="15" customHeight="1">
      <c r="A481" s="43" t="s">
        <v>24</v>
      </c>
      <c r="B481" s="103">
        <v>40693</v>
      </c>
      <c r="C481" s="104" t="s">
        <v>199</v>
      </c>
      <c r="D481" s="105">
        <v>-100</v>
      </c>
      <c r="E481" s="125">
        <f t="shared" si="9"/>
        <v>12275.970000000061</v>
      </c>
    </row>
    <row r="482" spans="1:5" ht="15" customHeight="1">
      <c r="A482" s="43" t="s">
        <v>24</v>
      </c>
      <c r="B482" s="103">
        <v>40693</v>
      </c>
      <c r="C482" s="104" t="s">
        <v>42</v>
      </c>
      <c r="D482" s="105">
        <v>-80</v>
      </c>
      <c r="E482" s="125">
        <f t="shared" si="9"/>
        <v>12195.970000000061</v>
      </c>
    </row>
    <row r="483" spans="1:5" ht="15" customHeight="1">
      <c r="A483" s="43" t="s">
        <v>24</v>
      </c>
      <c r="B483" s="103">
        <v>40693</v>
      </c>
      <c r="C483" s="104" t="s">
        <v>40</v>
      </c>
      <c r="D483" s="105">
        <v>-80</v>
      </c>
      <c r="E483" s="125">
        <f t="shared" si="9"/>
        <v>12115.970000000061</v>
      </c>
    </row>
    <row r="484" spans="1:5" ht="15" customHeight="1">
      <c r="A484" s="43" t="s">
        <v>24</v>
      </c>
      <c r="B484" s="103">
        <v>40693</v>
      </c>
      <c r="C484" s="104" t="s">
        <v>198</v>
      </c>
      <c r="D484" s="105">
        <v>-80</v>
      </c>
      <c r="E484" s="125">
        <f t="shared" si="9"/>
        <v>12035.970000000061</v>
      </c>
    </row>
    <row r="485" spans="1:5" ht="15" customHeight="1">
      <c r="A485" s="43" t="s">
        <v>24</v>
      </c>
      <c r="B485" s="103">
        <v>40693</v>
      </c>
      <c r="C485" s="104" t="s">
        <v>213</v>
      </c>
      <c r="D485" s="105">
        <v>-420</v>
      </c>
      <c r="E485" s="125">
        <f t="shared" si="9"/>
        <v>11615.970000000061</v>
      </c>
    </row>
    <row r="486" spans="1:5" ht="15" customHeight="1">
      <c r="A486" s="43" t="s">
        <v>24</v>
      </c>
      <c r="B486" s="103">
        <v>40694</v>
      </c>
      <c r="C486" s="104" t="s">
        <v>212</v>
      </c>
      <c r="D486" s="105">
        <v>-954.13</v>
      </c>
      <c r="E486" s="125">
        <f t="shared" si="9"/>
        <v>10661.840000000062</v>
      </c>
    </row>
    <row r="487" spans="1:5" ht="15" customHeight="1">
      <c r="A487" s="43" t="s">
        <v>24</v>
      </c>
      <c r="B487" s="103">
        <v>40694</v>
      </c>
      <c r="C487" s="104" t="s">
        <v>192</v>
      </c>
      <c r="D487" s="105">
        <v>200</v>
      </c>
      <c r="E487" s="125">
        <f t="shared" si="9"/>
        <v>10861.840000000062</v>
      </c>
    </row>
    <row r="488" spans="1:5" ht="15" customHeight="1" thickBot="1">
      <c r="A488" s="43" t="s">
        <v>24</v>
      </c>
      <c r="B488" s="103">
        <v>40694</v>
      </c>
      <c r="C488" s="104" t="s">
        <v>193</v>
      </c>
      <c r="D488" s="105">
        <v>227</v>
      </c>
      <c r="E488" s="125">
        <f t="shared" si="9"/>
        <v>11088.840000000062</v>
      </c>
    </row>
    <row r="489" spans="1:5" ht="15" customHeight="1" thickTop="1" thickBot="1">
      <c r="A489" s="67"/>
      <c r="B489" s="68"/>
      <c r="C489" s="47" t="s">
        <v>155</v>
      </c>
      <c r="D489" s="119"/>
      <c r="E489" s="153"/>
    </row>
    <row r="490" spans="1:5" ht="15" customHeight="1" thickTop="1">
      <c r="A490" s="43" t="s">
        <v>24</v>
      </c>
      <c r="B490" s="103">
        <v>40695</v>
      </c>
      <c r="C490" s="104" t="s">
        <v>197</v>
      </c>
      <c r="D490" s="105">
        <v>-138.06</v>
      </c>
      <c r="E490" s="125">
        <f>E488+D490</f>
        <v>10950.780000000063</v>
      </c>
    </row>
    <row r="491" spans="1:5" ht="15" customHeight="1">
      <c r="A491" s="43" t="s">
        <v>24</v>
      </c>
      <c r="B491" s="103">
        <v>40696</v>
      </c>
      <c r="C491" s="104" t="s">
        <v>4</v>
      </c>
      <c r="D491" s="105">
        <v>-202.85</v>
      </c>
      <c r="E491" s="125">
        <f t="shared" ref="E491:E554" si="10">E490+D491</f>
        <v>10747.930000000062</v>
      </c>
    </row>
    <row r="492" spans="1:5" ht="15" customHeight="1">
      <c r="A492" s="43" t="s">
        <v>24</v>
      </c>
      <c r="B492" s="103">
        <v>40696</v>
      </c>
      <c r="C492" s="104" t="s">
        <v>180</v>
      </c>
      <c r="D492" s="105">
        <v>-1</v>
      </c>
      <c r="E492" s="125">
        <f t="shared" si="10"/>
        <v>10746.930000000062</v>
      </c>
    </row>
    <row r="493" spans="1:5" ht="15" customHeight="1">
      <c r="A493" s="43" t="s">
        <v>24</v>
      </c>
      <c r="B493" s="103">
        <v>40697</v>
      </c>
      <c r="C493" s="104" t="s">
        <v>182</v>
      </c>
      <c r="D493" s="105">
        <v>2200.6</v>
      </c>
      <c r="E493" s="125">
        <f t="shared" si="10"/>
        <v>12947.530000000063</v>
      </c>
    </row>
    <row r="494" spans="1:5" ht="15" customHeight="1">
      <c r="A494" s="43" t="s">
        <v>24</v>
      </c>
      <c r="B494" s="103">
        <v>40697</v>
      </c>
      <c r="C494" s="104" t="s">
        <v>183</v>
      </c>
      <c r="D494" s="105">
        <v>-21.2</v>
      </c>
      <c r="E494" s="125">
        <f t="shared" si="10"/>
        <v>12926.330000000062</v>
      </c>
    </row>
    <row r="495" spans="1:5" ht="15" customHeight="1">
      <c r="A495" s="43" t="s">
        <v>24</v>
      </c>
      <c r="B495" s="103">
        <v>40697</v>
      </c>
      <c r="C495" s="104" t="s">
        <v>19</v>
      </c>
      <c r="D495" s="105">
        <v>-3.82</v>
      </c>
      <c r="E495" s="125">
        <f t="shared" si="10"/>
        <v>12922.510000000062</v>
      </c>
    </row>
    <row r="496" spans="1:5" ht="15" customHeight="1">
      <c r="A496" s="43" t="s">
        <v>24</v>
      </c>
      <c r="B496" s="103">
        <v>40700</v>
      </c>
      <c r="C496" s="104" t="s">
        <v>292</v>
      </c>
      <c r="D496" s="105">
        <v>-22.34</v>
      </c>
      <c r="E496" s="125">
        <f t="shared" si="10"/>
        <v>12900.170000000062</v>
      </c>
    </row>
    <row r="497" spans="1:5" ht="15" customHeight="1">
      <c r="A497" s="43" t="s">
        <v>24</v>
      </c>
      <c r="B497" s="103">
        <v>40704</v>
      </c>
      <c r="C497" s="104" t="s">
        <v>4</v>
      </c>
      <c r="D497" s="105">
        <v>-162.84</v>
      </c>
      <c r="E497" s="125">
        <f t="shared" si="10"/>
        <v>12737.330000000062</v>
      </c>
    </row>
    <row r="498" spans="1:5" ht="15" customHeight="1">
      <c r="A498" s="43" t="s">
        <v>24</v>
      </c>
      <c r="B498" s="103">
        <v>40704</v>
      </c>
      <c r="C498" s="104" t="s">
        <v>0</v>
      </c>
      <c r="D498" s="105">
        <v>-267.35000000000002</v>
      </c>
      <c r="E498" s="125">
        <f t="shared" si="10"/>
        <v>12469.980000000061</v>
      </c>
    </row>
    <row r="499" spans="1:5" ht="15" customHeight="1">
      <c r="A499" s="43" t="s">
        <v>24</v>
      </c>
      <c r="B499" s="103">
        <v>40704</v>
      </c>
      <c r="C499" s="104" t="s">
        <v>106</v>
      </c>
      <c r="D499" s="105">
        <v>-290.18</v>
      </c>
      <c r="E499" s="125">
        <f t="shared" si="10"/>
        <v>12179.800000000061</v>
      </c>
    </row>
    <row r="500" spans="1:5" ht="15" customHeight="1">
      <c r="A500" s="43" t="s">
        <v>24</v>
      </c>
      <c r="B500" s="103">
        <v>40707</v>
      </c>
      <c r="C500" s="104" t="s">
        <v>12</v>
      </c>
      <c r="D500" s="105">
        <v>-57.19</v>
      </c>
      <c r="E500" s="125">
        <f t="shared" si="10"/>
        <v>12122.610000000061</v>
      </c>
    </row>
    <row r="501" spans="1:5" ht="15" customHeight="1">
      <c r="A501" s="43" t="s">
        <v>24</v>
      </c>
      <c r="B501" s="103">
        <v>40709</v>
      </c>
      <c r="C501" s="104" t="s">
        <v>293</v>
      </c>
      <c r="D501" s="105">
        <v>22.34</v>
      </c>
      <c r="E501" s="125">
        <f t="shared" si="10"/>
        <v>12144.950000000061</v>
      </c>
    </row>
    <row r="502" spans="1:5" ht="15" customHeight="1">
      <c r="A502" s="43" t="s">
        <v>24</v>
      </c>
      <c r="B502" s="103">
        <v>40709</v>
      </c>
      <c r="C502" s="104" t="s">
        <v>192</v>
      </c>
      <c r="D502" s="105">
        <v>550.47</v>
      </c>
      <c r="E502" s="125">
        <f t="shared" si="10"/>
        <v>12695.42000000006</v>
      </c>
    </row>
    <row r="503" spans="1:5" ht="15" customHeight="1">
      <c r="A503" s="43" t="s">
        <v>24</v>
      </c>
      <c r="B503" s="103">
        <v>40709</v>
      </c>
      <c r="C503" s="104" t="s">
        <v>294</v>
      </c>
      <c r="D503" s="105">
        <v>57.55</v>
      </c>
      <c r="E503" s="125">
        <f t="shared" si="10"/>
        <v>12752.970000000059</v>
      </c>
    </row>
    <row r="504" spans="1:5" ht="15" customHeight="1">
      <c r="A504" s="43" t="s">
        <v>24</v>
      </c>
      <c r="B504" s="103">
        <v>40709</v>
      </c>
      <c r="C504" s="104" t="s">
        <v>295</v>
      </c>
      <c r="D504" s="105">
        <v>55.5</v>
      </c>
      <c r="E504" s="125">
        <f t="shared" si="10"/>
        <v>12808.470000000059</v>
      </c>
    </row>
    <row r="505" spans="1:5" ht="15" customHeight="1">
      <c r="A505" s="43" t="s">
        <v>24</v>
      </c>
      <c r="B505" s="103">
        <v>40709</v>
      </c>
      <c r="C505" s="104" t="s">
        <v>296</v>
      </c>
      <c r="D505" s="105">
        <v>200</v>
      </c>
      <c r="E505" s="125">
        <f t="shared" si="10"/>
        <v>13008.470000000059</v>
      </c>
    </row>
    <row r="506" spans="1:5" ht="15" customHeight="1">
      <c r="A506" s="43" t="s">
        <v>24</v>
      </c>
      <c r="B506" s="103">
        <v>40709</v>
      </c>
      <c r="C506" s="104" t="s">
        <v>213</v>
      </c>
      <c r="D506" s="105">
        <v>-310</v>
      </c>
      <c r="E506" s="125">
        <f t="shared" si="10"/>
        <v>12698.470000000059</v>
      </c>
    </row>
    <row r="507" spans="1:5" ht="15" customHeight="1">
      <c r="A507" s="43" t="s">
        <v>24</v>
      </c>
      <c r="B507" s="103">
        <v>40709</v>
      </c>
      <c r="C507" s="104" t="s">
        <v>0</v>
      </c>
      <c r="D507" s="105">
        <v>-50.7</v>
      </c>
      <c r="E507" s="125">
        <f t="shared" si="10"/>
        <v>12647.770000000059</v>
      </c>
    </row>
    <row r="508" spans="1:5" ht="15" customHeight="1">
      <c r="A508" s="43" t="s">
        <v>24</v>
      </c>
      <c r="B508" s="103">
        <v>40710</v>
      </c>
      <c r="C508" s="104" t="s">
        <v>297</v>
      </c>
      <c r="D508" s="105">
        <v>-669.29</v>
      </c>
      <c r="E508" s="125">
        <f t="shared" si="10"/>
        <v>11978.480000000058</v>
      </c>
    </row>
    <row r="509" spans="1:5" ht="15" customHeight="1">
      <c r="A509" s="43" t="s">
        <v>24</v>
      </c>
      <c r="B509" s="103">
        <v>40710</v>
      </c>
      <c r="C509" s="104" t="s">
        <v>180</v>
      </c>
      <c r="D509" s="105">
        <v>-1</v>
      </c>
      <c r="E509" s="125">
        <f t="shared" si="10"/>
        <v>11977.480000000058</v>
      </c>
    </row>
    <row r="510" spans="1:5" ht="15" customHeight="1">
      <c r="A510" s="43" t="s">
        <v>24</v>
      </c>
      <c r="B510" s="103">
        <v>40715</v>
      </c>
      <c r="C510" s="104" t="s">
        <v>39</v>
      </c>
      <c r="D510" s="105">
        <v>-708.23</v>
      </c>
      <c r="E510" s="125">
        <f t="shared" si="10"/>
        <v>11269.250000000058</v>
      </c>
    </row>
    <row r="511" spans="1:5" ht="15" customHeight="1">
      <c r="A511" s="43" t="s">
        <v>24</v>
      </c>
      <c r="B511" s="103">
        <v>40715</v>
      </c>
      <c r="C511" s="104" t="s">
        <v>38</v>
      </c>
      <c r="D511" s="105">
        <v>-468.21</v>
      </c>
      <c r="E511" s="125">
        <f t="shared" si="10"/>
        <v>10801.040000000059</v>
      </c>
    </row>
    <row r="512" spans="1:5" ht="15" customHeight="1">
      <c r="A512" s="43" t="s">
        <v>24</v>
      </c>
      <c r="B512" s="103">
        <v>40715</v>
      </c>
      <c r="C512" s="104" t="s">
        <v>210</v>
      </c>
      <c r="D512" s="105">
        <v>-184</v>
      </c>
      <c r="E512" s="125">
        <f t="shared" si="10"/>
        <v>10617.040000000059</v>
      </c>
    </row>
    <row r="513" spans="1:5" ht="15" customHeight="1">
      <c r="A513" s="43" t="s">
        <v>24</v>
      </c>
      <c r="B513" s="103">
        <v>40715</v>
      </c>
      <c r="C513" s="104" t="s">
        <v>41</v>
      </c>
      <c r="D513" s="105">
        <v>-114.76</v>
      </c>
      <c r="E513" s="125">
        <f t="shared" si="10"/>
        <v>10502.280000000059</v>
      </c>
    </row>
    <row r="514" spans="1:5" ht="15" customHeight="1">
      <c r="A514" s="43" t="s">
        <v>24</v>
      </c>
      <c r="B514" s="103">
        <v>40715</v>
      </c>
      <c r="C514" s="104" t="s">
        <v>199</v>
      </c>
      <c r="D514" s="105">
        <v>-76.67</v>
      </c>
      <c r="E514" s="125">
        <f t="shared" si="10"/>
        <v>10425.610000000059</v>
      </c>
    </row>
    <row r="515" spans="1:5" ht="15" customHeight="1">
      <c r="A515" s="43" t="s">
        <v>24</v>
      </c>
      <c r="B515" s="103">
        <v>40715</v>
      </c>
      <c r="C515" s="104" t="s">
        <v>40</v>
      </c>
      <c r="D515" s="105">
        <v>-58.67</v>
      </c>
      <c r="E515" s="125">
        <f t="shared" si="10"/>
        <v>10366.940000000059</v>
      </c>
    </row>
    <row r="516" spans="1:5" ht="15" customHeight="1">
      <c r="A516" s="43" t="s">
        <v>24</v>
      </c>
      <c r="B516" s="103">
        <v>40715</v>
      </c>
      <c r="C516" s="104" t="s">
        <v>42</v>
      </c>
      <c r="D516" s="105">
        <v>-61.33</v>
      </c>
      <c r="E516" s="125">
        <f t="shared" si="10"/>
        <v>10305.610000000059</v>
      </c>
    </row>
    <row r="517" spans="1:5" ht="15" customHeight="1">
      <c r="A517" s="43" t="s">
        <v>24</v>
      </c>
      <c r="B517" s="103">
        <v>40715</v>
      </c>
      <c r="C517" s="104" t="s">
        <v>198</v>
      </c>
      <c r="D517" s="105">
        <v>-61.33</v>
      </c>
      <c r="E517" s="125">
        <f t="shared" si="10"/>
        <v>10244.280000000059</v>
      </c>
    </row>
    <row r="518" spans="1:5" ht="15" customHeight="1">
      <c r="A518" s="43" t="s">
        <v>24</v>
      </c>
      <c r="B518" s="103">
        <v>40666</v>
      </c>
      <c r="C518" s="104" t="s">
        <v>298</v>
      </c>
      <c r="D518" s="105">
        <v>1</v>
      </c>
      <c r="E518" s="125">
        <f t="shared" si="10"/>
        <v>10245.280000000059</v>
      </c>
    </row>
    <row r="519" spans="1:5" ht="15" customHeight="1">
      <c r="A519" s="43" t="s">
        <v>24</v>
      </c>
      <c r="B519" s="103">
        <v>40666</v>
      </c>
      <c r="C519" s="104" t="s">
        <v>299</v>
      </c>
      <c r="D519" s="105">
        <v>1</v>
      </c>
      <c r="E519" s="125">
        <f t="shared" si="10"/>
        <v>10246.280000000059</v>
      </c>
    </row>
    <row r="520" spans="1:5" ht="15" customHeight="1">
      <c r="A520" s="43" t="s">
        <v>24</v>
      </c>
      <c r="B520" s="103">
        <v>40666</v>
      </c>
      <c r="C520" s="104" t="s">
        <v>300</v>
      </c>
      <c r="D520" s="105">
        <v>1</v>
      </c>
      <c r="E520" s="125">
        <f t="shared" si="10"/>
        <v>10247.280000000059</v>
      </c>
    </row>
    <row r="521" spans="1:5" ht="15" customHeight="1">
      <c r="A521" s="43" t="s">
        <v>24</v>
      </c>
      <c r="B521" s="103">
        <v>40666</v>
      </c>
      <c r="C521" s="104" t="s">
        <v>301</v>
      </c>
      <c r="D521" s="105">
        <v>1</v>
      </c>
      <c r="E521" s="125">
        <f t="shared" si="10"/>
        <v>10248.280000000059</v>
      </c>
    </row>
    <row r="522" spans="1:5" ht="15" customHeight="1">
      <c r="A522" s="43" t="s">
        <v>24</v>
      </c>
      <c r="B522" s="103">
        <v>40666</v>
      </c>
      <c r="C522" s="104" t="s">
        <v>302</v>
      </c>
      <c r="D522" s="105">
        <v>1</v>
      </c>
      <c r="E522" s="125">
        <f t="shared" si="10"/>
        <v>10249.280000000059</v>
      </c>
    </row>
    <row r="523" spans="1:5" ht="15" customHeight="1">
      <c r="A523" s="43" t="s">
        <v>24</v>
      </c>
      <c r="B523" s="103">
        <v>40666</v>
      </c>
      <c r="C523" s="104" t="s">
        <v>303</v>
      </c>
      <c r="D523" s="105">
        <v>1.5</v>
      </c>
      <c r="E523" s="125">
        <f t="shared" si="10"/>
        <v>10250.780000000059</v>
      </c>
    </row>
    <row r="524" spans="1:5" ht="15" customHeight="1">
      <c r="A524" s="43" t="s">
        <v>24</v>
      </c>
      <c r="B524" s="103">
        <v>40666</v>
      </c>
      <c r="C524" s="104" t="s">
        <v>304</v>
      </c>
      <c r="D524" s="105">
        <v>1.5</v>
      </c>
      <c r="E524" s="125">
        <f t="shared" si="10"/>
        <v>10252.280000000059</v>
      </c>
    </row>
    <row r="525" spans="1:5" ht="15" customHeight="1">
      <c r="A525" s="43" t="s">
        <v>24</v>
      </c>
      <c r="B525" s="103">
        <v>40630</v>
      </c>
      <c r="C525" s="104" t="s">
        <v>298</v>
      </c>
      <c r="D525" s="105">
        <v>1</v>
      </c>
      <c r="E525" s="125">
        <f t="shared" si="10"/>
        <v>10253.280000000059</v>
      </c>
    </row>
    <row r="526" spans="1:5" ht="15" customHeight="1">
      <c r="A526" s="43" t="s">
        <v>24</v>
      </c>
      <c r="B526" s="103">
        <v>40630</v>
      </c>
      <c r="C526" s="104" t="s">
        <v>299</v>
      </c>
      <c r="D526" s="105">
        <v>1</v>
      </c>
      <c r="E526" s="125">
        <f t="shared" si="10"/>
        <v>10254.280000000059</v>
      </c>
    </row>
    <row r="527" spans="1:5" ht="15" customHeight="1">
      <c r="A527" s="43" t="s">
        <v>24</v>
      </c>
      <c r="B527" s="103">
        <v>40630</v>
      </c>
      <c r="C527" s="104" t="s">
        <v>300</v>
      </c>
      <c r="D527" s="105">
        <v>1</v>
      </c>
      <c r="E527" s="125">
        <f t="shared" si="10"/>
        <v>10255.280000000059</v>
      </c>
    </row>
    <row r="528" spans="1:5" ht="15" customHeight="1">
      <c r="A528" s="43" t="s">
        <v>24</v>
      </c>
      <c r="B528" s="103">
        <v>40630</v>
      </c>
      <c r="C528" s="104" t="s">
        <v>301</v>
      </c>
      <c r="D528" s="105">
        <v>1</v>
      </c>
      <c r="E528" s="125">
        <f t="shared" si="10"/>
        <v>10256.280000000059</v>
      </c>
    </row>
    <row r="529" spans="1:5" ht="15" customHeight="1">
      <c r="A529" s="43" t="s">
        <v>24</v>
      </c>
      <c r="B529" s="103">
        <v>40630</v>
      </c>
      <c r="C529" s="104" t="s">
        <v>302</v>
      </c>
      <c r="D529" s="105">
        <v>1</v>
      </c>
      <c r="E529" s="125">
        <f t="shared" si="10"/>
        <v>10257.280000000059</v>
      </c>
    </row>
    <row r="530" spans="1:5" ht="15" customHeight="1">
      <c r="A530" s="43" t="s">
        <v>24</v>
      </c>
      <c r="B530" s="103">
        <v>40630</v>
      </c>
      <c r="C530" s="104" t="s">
        <v>303</v>
      </c>
      <c r="D530" s="105">
        <v>1.5</v>
      </c>
      <c r="E530" s="125">
        <f t="shared" si="10"/>
        <v>10258.780000000059</v>
      </c>
    </row>
    <row r="531" spans="1:5" ht="15" customHeight="1">
      <c r="A531" s="43" t="s">
        <v>24</v>
      </c>
      <c r="B531" s="103">
        <v>40630</v>
      </c>
      <c r="C531" s="104" t="s">
        <v>304</v>
      </c>
      <c r="D531" s="105">
        <v>1.5</v>
      </c>
      <c r="E531" s="125">
        <f t="shared" si="10"/>
        <v>10260.280000000059</v>
      </c>
    </row>
    <row r="532" spans="1:5" ht="15" customHeight="1">
      <c r="A532" s="43" t="s">
        <v>24</v>
      </c>
      <c r="B532" s="103">
        <v>40449</v>
      </c>
      <c r="C532" s="104" t="s">
        <v>304</v>
      </c>
      <c r="D532" s="105">
        <v>1</v>
      </c>
      <c r="E532" s="125">
        <f t="shared" si="10"/>
        <v>10261.280000000059</v>
      </c>
    </row>
    <row r="533" spans="1:5" ht="15" customHeight="1">
      <c r="A533" s="43" t="s">
        <v>24</v>
      </c>
      <c r="B533" s="103">
        <v>40715</v>
      </c>
      <c r="C533" s="104" t="s">
        <v>305</v>
      </c>
      <c r="D533" s="105">
        <v>38.770000000000003</v>
      </c>
      <c r="E533" s="125">
        <f t="shared" si="10"/>
        <v>10300.050000000059</v>
      </c>
    </row>
    <row r="534" spans="1:5" ht="15" customHeight="1">
      <c r="A534" s="43" t="s">
        <v>24</v>
      </c>
      <c r="B534" s="103">
        <v>40602</v>
      </c>
      <c r="C534" s="104" t="s">
        <v>298</v>
      </c>
      <c r="D534" s="105">
        <v>1</v>
      </c>
      <c r="E534" s="125">
        <f t="shared" si="10"/>
        <v>10301.050000000059</v>
      </c>
    </row>
    <row r="535" spans="1:5" ht="15" customHeight="1">
      <c r="A535" s="43" t="s">
        <v>24</v>
      </c>
      <c r="B535" s="103">
        <v>40602</v>
      </c>
      <c r="C535" s="104" t="s">
        <v>299</v>
      </c>
      <c r="D535" s="105">
        <v>1</v>
      </c>
      <c r="E535" s="125">
        <f t="shared" si="10"/>
        <v>10302.050000000059</v>
      </c>
    </row>
    <row r="536" spans="1:5" ht="15" customHeight="1">
      <c r="A536" s="43" t="s">
        <v>24</v>
      </c>
      <c r="B536" s="103">
        <v>40602</v>
      </c>
      <c r="C536" s="104" t="s">
        <v>300</v>
      </c>
      <c r="D536" s="105">
        <v>1</v>
      </c>
      <c r="E536" s="125">
        <f t="shared" si="10"/>
        <v>10303.050000000059</v>
      </c>
    </row>
    <row r="537" spans="1:5" ht="15" customHeight="1">
      <c r="A537" s="43" t="s">
        <v>24</v>
      </c>
      <c r="B537" s="103">
        <v>40449</v>
      </c>
      <c r="C537" s="104" t="s">
        <v>303</v>
      </c>
      <c r="D537" s="105">
        <v>1.5</v>
      </c>
      <c r="E537" s="125">
        <f t="shared" si="10"/>
        <v>10304.550000000059</v>
      </c>
    </row>
    <row r="538" spans="1:5" ht="15" customHeight="1">
      <c r="A538" s="43" t="s">
        <v>24</v>
      </c>
      <c r="B538" s="103">
        <v>40602</v>
      </c>
      <c r="C538" s="104" t="s">
        <v>301</v>
      </c>
      <c r="D538" s="105">
        <v>1</v>
      </c>
      <c r="E538" s="125">
        <f t="shared" si="10"/>
        <v>10305.550000000059</v>
      </c>
    </row>
    <row r="539" spans="1:5" ht="15" customHeight="1">
      <c r="A539" s="43" t="s">
        <v>24</v>
      </c>
      <c r="B539" s="103">
        <v>40602</v>
      </c>
      <c r="C539" s="104" t="s">
        <v>302</v>
      </c>
      <c r="D539" s="105">
        <v>1</v>
      </c>
      <c r="E539" s="125">
        <f t="shared" si="10"/>
        <v>10306.550000000059</v>
      </c>
    </row>
    <row r="540" spans="1:5" ht="15" customHeight="1">
      <c r="A540" s="43" t="s">
        <v>24</v>
      </c>
      <c r="B540" s="103">
        <v>40602</v>
      </c>
      <c r="C540" s="104" t="s">
        <v>303</v>
      </c>
      <c r="D540" s="105">
        <v>1.5</v>
      </c>
      <c r="E540" s="125">
        <f t="shared" si="10"/>
        <v>10308.050000000059</v>
      </c>
    </row>
    <row r="541" spans="1:5" ht="15" customHeight="1">
      <c r="A541" s="43" t="s">
        <v>24</v>
      </c>
      <c r="B541" s="103">
        <v>40602</v>
      </c>
      <c r="C541" s="104" t="s">
        <v>304</v>
      </c>
      <c r="D541" s="105">
        <v>1.5</v>
      </c>
      <c r="E541" s="125">
        <f t="shared" si="10"/>
        <v>10309.550000000059</v>
      </c>
    </row>
    <row r="542" spans="1:5" ht="15" customHeight="1">
      <c r="A542" s="43" t="s">
        <v>24</v>
      </c>
      <c r="B542" s="103">
        <v>40571</v>
      </c>
      <c r="C542" s="104" t="s">
        <v>298</v>
      </c>
      <c r="D542" s="105">
        <v>1</v>
      </c>
      <c r="E542" s="125">
        <f t="shared" si="10"/>
        <v>10310.550000000059</v>
      </c>
    </row>
    <row r="543" spans="1:5" ht="15" customHeight="1">
      <c r="A543" s="43" t="s">
        <v>24</v>
      </c>
      <c r="B543" s="103">
        <v>40571</v>
      </c>
      <c r="C543" s="104" t="s">
        <v>299</v>
      </c>
      <c r="D543" s="105">
        <v>1</v>
      </c>
      <c r="E543" s="125">
        <f t="shared" si="10"/>
        <v>10311.550000000059</v>
      </c>
    </row>
    <row r="544" spans="1:5" ht="15" customHeight="1">
      <c r="A544" s="43" t="s">
        <v>24</v>
      </c>
      <c r="B544" s="103">
        <v>40571</v>
      </c>
      <c r="C544" s="104" t="s">
        <v>300</v>
      </c>
      <c r="D544" s="105">
        <v>1</v>
      </c>
      <c r="E544" s="125">
        <f t="shared" si="10"/>
        <v>10312.550000000059</v>
      </c>
    </row>
    <row r="545" spans="1:5" ht="15" customHeight="1">
      <c r="A545" s="43" t="s">
        <v>24</v>
      </c>
      <c r="B545" s="103">
        <v>40571</v>
      </c>
      <c r="C545" s="104" t="s">
        <v>301</v>
      </c>
      <c r="D545" s="105">
        <v>1</v>
      </c>
      <c r="E545" s="125">
        <f t="shared" si="10"/>
        <v>10313.550000000059</v>
      </c>
    </row>
    <row r="546" spans="1:5" ht="15" customHeight="1">
      <c r="A546" s="43" t="s">
        <v>24</v>
      </c>
      <c r="B546" s="103">
        <v>40571</v>
      </c>
      <c r="C546" s="104" t="s">
        <v>302</v>
      </c>
      <c r="D546" s="105">
        <v>1</v>
      </c>
      <c r="E546" s="125">
        <f t="shared" si="10"/>
        <v>10314.550000000059</v>
      </c>
    </row>
    <row r="547" spans="1:5" ht="15" customHeight="1">
      <c r="A547" s="43" t="s">
        <v>24</v>
      </c>
      <c r="B547" s="103">
        <v>40540</v>
      </c>
      <c r="C547" s="104" t="s">
        <v>300</v>
      </c>
      <c r="D547" s="105">
        <v>1</v>
      </c>
      <c r="E547" s="125">
        <f t="shared" si="10"/>
        <v>10315.550000000059</v>
      </c>
    </row>
    <row r="548" spans="1:5" ht="15" customHeight="1">
      <c r="A548" s="43" t="s">
        <v>24</v>
      </c>
      <c r="B548" s="103">
        <v>40540</v>
      </c>
      <c r="C548" s="104" t="s">
        <v>301</v>
      </c>
      <c r="D548" s="105">
        <v>1</v>
      </c>
      <c r="E548" s="125">
        <f t="shared" si="10"/>
        <v>10316.550000000059</v>
      </c>
    </row>
    <row r="549" spans="1:5" ht="15" customHeight="1">
      <c r="A549" s="43" t="s">
        <v>24</v>
      </c>
      <c r="B549" s="103">
        <v>40540</v>
      </c>
      <c r="C549" s="104" t="s">
        <v>302</v>
      </c>
      <c r="D549" s="105">
        <v>1</v>
      </c>
      <c r="E549" s="125">
        <f t="shared" si="10"/>
        <v>10317.550000000059</v>
      </c>
    </row>
    <row r="550" spans="1:5" ht="15" customHeight="1">
      <c r="A550" s="43" t="s">
        <v>24</v>
      </c>
      <c r="B550" s="103">
        <v>40508</v>
      </c>
      <c r="C550" s="104" t="s">
        <v>300</v>
      </c>
      <c r="D550" s="105">
        <v>1</v>
      </c>
      <c r="E550" s="125">
        <f t="shared" si="10"/>
        <v>10318.550000000059</v>
      </c>
    </row>
    <row r="551" spans="1:5" ht="15" customHeight="1">
      <c r="A551" s="43" t="s">
        <v>24</v>
      </c>
      <c r="B551" s="103">
        <v>40508</v>
      </c>
      <c r="C551" s="104" t="s">
        <v>301</v>
      </c>
      <c r="D551" s="105">
        <v>1</v>
      </c>
      <c r="E551" s="125">
        <f t="shared" si="10"/>
        <v>10319.550000000059</v>
      </c>
    </row>
    <row r="552" spans="1:5" ht="15" customHeight="1">
      <c r="A552" s="43" t="s">
        <v>24</v>
      </c>
      <c r="B552" s="103">
        <v>40508</v>
      </c>
      <c r="C552" s="104" t="s">
        <v>302</v>
      </c>
      <c r="D552" s="105">
        <v>1</v>
      </c>
      <c r="E552" s="125">
        <f t="shared" si="10"/>
        <v>10320.550000000059</v>
      </c>
    </row>
    <row r="553" spans="1:5" ht="15" customHeight="1">
      <c r="A553" s="43" t="s">
        <v>24</v>
      </c>
      <c r="B553" s="103">
        <v>40449</v>
      </c>
      <c r="C553" s="104" t="s">
        <v>306</v>
      </c>
      <c r="D553" s="105">
        <v>1</v>
      </c>
      <c r="E553" s="125">
        <f t="shared" si="10"/>
        <v>10321.550000000059</v>
      </c>
    </row>
    <row r="554" spans="1:5" ht="15" customHeight="1">
      <c r="A554" s="43" t="s">
        <v>24</v>
      </c>
      <c r="B554" s="103">
        <v>40722</v>
      </c>
      <c r="C554" s="104" t="s">
        <v>4</v>
      </c>
      <c r="D554" s="105">
        <v>-609.41</v>
      </c>
      <c r="E554" s="125">
        <f t="shared" si="10"/>
        <v>9712.1400000000594</v>
      </c>
    </row>
    <row r="555" spans="1:5" ht="15" customHeight="1">
      <c r="A555" s="43" t="s">
        <v>24</v>
      </c>
      <c r="B555" s="103">
        <v>40722</v>
      </c>
      <c r="C555" s="104" t="s">
        <v>180</v>
      </c>
      <c r="D555" s="105">
        <v>-1.5</v>
      </c>
      <c r="E555" s="125">
        <f>E554+D555</f>
        <v>9710.6400000000594</v>
      </c>
    </row>
    <row r="556" spans="1:5" ht="15" customHeight="1">
      <c r="A556" s="43" t="s">
        <v>24</v>
      </c>
      <c r="B556" s="103">
        <v>40724</v>
      </c>
      <c r="C556" s="104" t="s">
        <v>212</v>
      </c>
      <c r="D556" s="105">
        <v>-954.13</v>
      </c>
      <c r="E556" s="125">
        <f>E555+D556</f>
        <v>8756.5100000000602</v>
      </c>
    </row>
    <row r="557" spans="1:5" ht="15" customHeight="1" thickBot="1">
      <c r="A557" s="43" t="s">
        <v>24</v>
      </c>
      <c r="B557" s="103">
        <v>40724</v>
      </c>
      <c r="C557" s="104" t="s">
        <v>51</v>
      </c>
      <c r="D557" s="105">
        <v>-10</v>
      </c>
      <c r="E557" s="125">
        <f>E556+D557</f>
        <v>8746.5100000000602</v>
      </c>
    </row>
    <row r="558" spans="1:5" ht="15" customHeight="1" thickTop="1" thickBot="1">
      <c r="A558" s="67"/>
      <c r="B558" s="68"/>
      <c r="C558" s="47" t="s">
        <v>156</v>
      </c>
      <c r="D558" s="119"/>
      <c r="E558" s="153"/>
    </row>
    <row r="559" spans="1:5" ht="15" customHeight="1" thickTop="1">
      <c r="A559" s="43" t="s">
        <v>24</v>
      </c>
      <c r="B559" s="103">
        <v>40725</v>
      </c>
      <c r="C559" s="104" t="s">
        <v>197</v>
      </c>
      <c r="D559" s="105">
        <v>-410.88</v>
      </c>
      <c r="E559" s="125">
        <f>E557+D559</f>
        <v>8335.630000000061</v>
      </c>
    </row>
    <row r="560" spans="1:5" ht="15" customHeight="1">
      <c r="A560" s="43" t="s">
        <v>24</v>
      </c>
      <c r="B560" s="103">
        <v>40729</v>
      </c>
      <c r="C560" s="104" t="s">
        <v>182</v>
      </c>
      <c r="D560" s="105">
        <v>980</v>
      </c>
      <c r="E560" s="125">
        <f t="shared" ref="E560:E573" si="11">E559+D560</f>
        <v>9315.630000000061</v>
      </c>
    </row>
    <row r="561" spans="1:5" ht="15" customHeight="1">
      <c r="A561" s="43" t="s">
        <v>24</v>
      </c>
      <c r="B561" s="103">
        <v>40729</v>
      </c>
      <c r="C561" s="104" t="s">
        <v>183</v>
      </c>
      <c r="D561" s="105">
        <v>-6.2</v>
      </c>
      <c r="E561" s="125">
        <f t="shared" si="11"/>
        <v>9309.4300000000603</v>
      </c>
    </row>
    <row r="562" spans="1:5" ht="15" customHeight="1">
      <c r="A562" s="43" t="s">
        <v>24</v>
      </c>
      <c r="B562" s="103">
        <v>40729</v>
      </c>
      <c r="C562" s="104" t="s">
        <v>19</v>
      </c>
      <c r="D562" s="105">
        <v>-1.1200000000000001</v>
      </c>
      <c r="E562" s="125">
        <f t="shared" si="11"/>
        <v>9308.3100000000595</v>
      </c>
    </row>
    <row r="563" spans="1:5" ht="15" customHeight="1">
      <c r="A563" s="43" t="s">
        <v>24</v>
      </c>
      <c r="B563" s="103">
        <v>40730</v>
      </c>
      <c r="C563" s="104" t="s">
        <v>307</v>
      </c>
      <c r="D563" s="105">
        <v>85.99</v>
      </c>
      <c r="E563" s="125">
        <f t="shared" si="11"/>
        <v>9394.3000000000593</v>
      </c>
    </row>
    <row r="564" spans="1:5" ht="15" customHeight="1">
      <c r="A564" s="43" t="s">
        <v>24</v>
      </c>
      <c r="B564" s="103">
        <v>40732</v>
      </c>
      <c r="C564" s="104" t="s">
        <v>4</v>
      </c>
      <c r="D564" s="105">
        <v>-162.84</v>
      </c>
      <c r="E564" s="125">
        <f t="shared" si="11"/>
        <v>9231.4600000000592</v>
      </c>
    </row>
    <row r="565" spans="1:5" ht="15" customHeight="1">
      <c r="A565" s="43" t="s">
        <v>24</v>
      </c>
      <c r="B565" s="103">
        <v>40735</v>
      </c>
      <c r="C565" s="104" t="s">
        <v>192</v>
      </c>
      <c r="D565" s="105">
        <v>165</v>
      </c>
      <c r="E565" s="125">
        <f t="shared" si="11"/>
        <v>9396.4600000000592</v>
      </c>
    </row>
    <row r="566" spans="1:5" ht="15" customHeight="1">
      <c r="A566" s="43" t="s">
        <v>24</v>
      </c>
      <c r="B566" s="103">
        <v>40735</v>
      </c>
      <c r="C566" s="104" t="s">
        <v>193</v>
      </c>
      <c r="D566" s="105">
        <v>436</v>
      </c>
      <c r="E566" s="125">
        <f t="shared" si="11"/>
        <v>9832.4600000000592</v>
      </c>
    </row>
    <row r="567" spans="1:5" ht="15" customHeight="1">
      <c r="A567" s="43" t="s">
        <v>24</v>
      </c>
      <c r="B567" s="103">
        <v>40738</v>
      </c>
      <c r="C567" s="104" t="s">
        <v>12</v>
      </c>
      <c r="D567" s="105">
        <v>-54.07</v>
      </c>
      <c r="E567" s="125">
        <f t="shared" si="11"/>
        <v>9778.3900000000594</v>
      </c>
    </row>
    <row r="568" spans="1:5" ht="15" customHeight="1">
      <c r="A568" s="43" t="s">
        <v>24</v>
      </c>
      <c r="B568" s="103">
        <v>40743</v>
      </c>
      <c r="C568" s="104" t="s">
        <v>46</v>
      </c>
      <c r="D568" s="105">
        <v>-160.56</v>
      </c>
      <c r="E568" s="125">
        <f t="shared" si="11"/>
        <v>9617.83000000006</v>
      </c>
    </row>
    <row r="569" spans="1:5" ht="15" customHeight="1">
      <c r="A569" s="43" t="s">
        <v>24</v>
      </c>
      <c r="B569" s="103">
        <v>40743</v>
      </c>
      <c r="C569" s="104" t="s">
        <v>308</v>
      </c>
      <c r="D569" s="105">
        <v>-708</v>
      </c>
      <c r="E569" s="125">
        <f t="shared" si="11"/>
        <v>8909.83000000006</v>
      </c>
    </row>
    <row r="570" spans="1:5" ht="15" customHeight="1">
      <c r="A570" s="43" t="s">
        <v>24</v>
      </c>
      <c r="B570" s="103">
        <v>40743</v>
      </c>
      <c r="C570" s="104" t="s">
        <v>180</v>
      </c>
      <c r="D570" s="105">
        <v>-1.5</v>
      </c>
      <c r="E570" s="125">
        <f t="shared" si="11"/>
        <v>8908.33000000006</v>
      </c>
    </row>
    <row r="571" spans="1:5" ht="15" customHeight="1">
      <c r="A571" s="43" t="s">
        <v>24</v>
      </c>
      <c r="B571" s="103">
        <v>40744</v>
      </c>
      <c r="C571" s="104" t="s">
        <v>309</v>
      </c>
      <c r="D571" s="105">
        <v>10.5</v>
      </c>
      <c r="E571" s="125">
        <f t="shared" si="11"/>
        <v>8918.83000000006</v>
      </c>
    </row>
    <row r="572" spans="1:5" ht="15" customHeight="1">
      <c r="A572" s="43" t="s">
        <v>24</v>
      </c>
      <c r="B572" s="103">
        <v>40749</v>
      </c>
      <c r="C572" s="104" t="s">
        <v>13</v>
      </c>
      <c r="D572" s="105">
        <v>-227.13</v>
      </c>
      <c r="E572" s="125">
        <f t="shared" si="11"/>
        <v>8691.7000000000608</v>
      </c>
    </row>
    <row r="573" spans="1:5" ht="15" customHeight="1" thickBot="1">
      <c r="A573" s="43" t="s">
        <v>24</v>
      </c>
      <c r="B573" s="103">
        <v>40753</v>
      </c>
      <c r="C573" s="104" t="s">
        <v>212</v>
      </c>
      <c r="D573" s="105">
        <v>-730.39</v>
      </c>
      <c r="E573" s="125">
        <f t="shared" si="11"/>
        <v>7961.3100000000604</v>
      </c>
    </row>
    <row r="574" spans="1:5" ht="15" customHeight="1" thickTop="1" thickBot="1">
      <c r="A574" s="67"/>
      <c r="B574" s="68"/>
      <c r="C574" s="47" t="s">
        <v>310</v>
      </c>
      <c r="D574" s="119"/>
      <c r="E574" s="153"/>
    </row>
    <row r="575" spans="1:5" ht="15" customHeight="1" thickTop="1">
      <c r="A575" s="43" t="s">
        <v>24</v>
      </c>
      <c r="B575" s="103">
        <v>40756</v>
      </c>
      <c r="C575" s="104" t="s">
        <v>197</v>
      </c>
      <c r="D575" s="105">
        <v>-138.06</v>
      </c>
      <c r="E575" s="125">
        <f>E573+D575</f>
        <v>7823.25000000006</v>
      </c>
    </row>
    <row r="576" spans="1:5" ht="15" customHeight="1">
      <c r="A576" s="43" t="s">
        <v>24</v>
      </c>
      <c r="B576" s="103">
        <v>40756</v>
      </c>
      <c r="C576" s="104" t="s">
        <v>311</v>
      </c>
      <c r="D576" s="105">
        <v>-384</v>
      </c>
      <c r="E576" s="125">
        <f t="shared" ref="E576:E582" si="12">E575+D576</f>
        <v>7439.25000000006</v>
      </c>
    </row>
    <row r="577" spans="1:5" ht="15" customHeight="1">
      <c r="A577" s="43" t="s">
        <v>24</v>
      </c>
      <c r="B577" s="103">
        <v>40756</v>
      </c>
      <c r="C577" s="104" t="s">
        <v>180</v>
      </c>
      <c r="D577" s="105">
        <v>-1.1499999999999999</v>
      </c>
      <c r="E577" s="125">
        <f t="shared" si="12"/>
        <v>7438.1000000000604</v>
      </c>
    </row>
    <row r="578" spans="1:5" ht="15" customHeight="1">
      <c r="A578" s="43" t="s">
        <v>24</v>
      </c>
      <c r="B578" s="103">
        <v>40765</v>
      </c>
      <c r="C578" s="104" t="s">
        <v>4</v>
      </c>
      <c r="D578" s="105">
        <v>-162.84</v>
      </c>
      <c r="E578" s="125">
        <f t="shared" si="12"/>
        <v>7275.2600000000602</v>
      </c>
    </row>
    <row r="579" spans="1:5" ht="15" customHeight="1">
      <c r="A579" s="43" t="s">
        <v>24</v>
      </c>
      <c r="B579" s="103">
        <v>40765</v>
      </c>
      <c r="C579" s="104" t="s">
        <v>309</v>
      </c>
      <c r="D579" s="105">
        <v>59.87</v>
      </c>
      <c r="E579" s="125">
        <f t="shared" si="12"/>
        <v>7335.1300000000601</v>
      </c>
    </row>
    <row r="580" spans="1:5" ht="15" customHeight="1">
      <c r="A580" s="43" t="s">
        <v>24</v>
      </c>
      <c r="B580" s="103">
        <v>40766</v>
      </c>
      <c r="C580" s="104" t="s">
        <v>12</v>
      </c>
      <c r="D580" s="105">
        <v>-2.04</v>
      </c>
      <c r="E580" s="125">
        <f t="shared" si="12"/>
        <v>7333.0900000000602</v>
      </c>
    </row>
    <row r="581" spans="1:5" ht="15" customHeight="1">
      <c r="A581" s="43" t="s">
        <v>24</v>
      </c>
      <c r="B581" s="103">
        <v>40767</v>
      </c>
      <c r="C581" s="104" t="s">
        <v>50</v>
      </c>
      <c r="D581" s="105">
        <v>-60</v>
      </c>
      <c r="E581" s="125">
        <f t="shared" si="12"/>
        <v>7273.0900000000602</v>
      </c>
    </row>
    <row r="582" spans="1:5" ht="15" customHeight="1" thickBot="1">
      <c r="A582" s="43" t="s">
        <v>24</v>
      </c>
      <c r="B582" s="103">
        <v>40786</v>
      </c>
      <c r="C582" s="104" t="s">
        <v>197</v>
      </c>
      <c r="D582" s="105">
        <v>-138.06</v>
      </c>
      <c r="E582" s="125">
        <f t="shared" si="12"/>
        <v>7135.0300000000598</v>
      </c>
    </row>
    <row r="583" spans="1:5" ht="15" customHeight="1" thickTop="1" thickBot="1">
      <c r="A583" s="67"/>
      <c r="B583" s="68"/>
      <c r="C583" s="47" t="s">
        <v>312</v>
      </c>
      <c r="D583" s="119"/>
      <c r="E583" s="153"/>
    </row>
    <row r="584" spans="1:5" ht="12" thickTop="1"/>
  </sheetData>
  <autoFilter ref="A1:E583"/>
  <pageMargins left="0.7" right="0.7" top="0.75" bottom="0.75" header="0.3" footer="0.3"/>
  <pageSetup orientation="portrait" r:id="rId1"/>
  <legacyDrawing r:id="rId2"/>
  <controls>
    <control shapeId="18873" r:id="rId3" name="Control 1465"/>
    <control shapeId="18865" r:id="rId4" name="Control 1457"/>
    <control shapeId="18863" r:id="rId5" name="Control 1455"/>
    <control shapeId="18861" r:id="rId6" name="Control 1453"/>
    <control shapeId="18860" r:id="rId7" name="Control 1452"/>
    <control shapeId="18858" r:id="rId8" name="Control 1450"/>
    <control shapeId="18857" r:id="rId9" name="Control 1449"/>
    <control shapeId="18855" r:id="rId10" name="Control 1447"/>
    <control shapeId="18853" r:id="rId11" name="Control 1445"/>
    <control shapeId="18851" r:id="rId12" name="Control 1443"/>
    <control shapeId="18849" r:id="rId13" name="Control 1441"/>
    <control shapeId="18847" r:id="rId14" name="Control 1439"/>
    <control shapeId="18846" r:id="rId15" name="Control 1438"/>
    <control shapeId="18844" r:id="rId16" name="Control 1436"/>
    <control shapeId="18838" r:id="rId17" name="Control 1430"/>
    <control shapeId="18836" r:id="rId18" name="Control 1428"/>
    <control shapeId="18834" r:id="rId19" name="Control 1426"/>
    <control shapeId="18832" r:id="rId20" name="Control 1424"/>
    <control shapeId="18830" r:id="rId21" name="Control 1422"/>
    <control shapeId="18809" r:id="rId22" name="Control 1401"/>
    <control shapeId="18808" r:id="rId23" name="Control 1400"/>
    <control shapeId="18806" r:id="rId24" name="Control 1398"/>
    <control shapeId="18804" r:id="rId25" name="Control 1396"/>
    <control shapeId="18802" r:id="rId26" name="Control 1394"/>
    <control shapeId="18800" r:id="rId27" name="Control 1392"/>
    <control shapeId="18798" r:id="rId28" name="Control 1390"/>
    <control shapeId="18796" r:id="rId29" name="Control 1388"/>
    <control shapeId="18794" r:id="rId30" name="Control 1386"/>
    <control shapeId="18710" r:id="rId31" name="Control 1302"/>
    <control shapeId="18708" r:id="rId32" name="Control 1300"/>
    <control shapeId="18706" r:id="rId33" name="Control 1298"/>
    <control shapeId="18704" r:id="rId34" name="Control 1296"/>
    <control shapeId="18702" r:id="rId35" name="Control 1294"/>
    <control shapeId="18700" r:id="rId36" name="Control 1292"/>
    <control shapeId="18698" r:id="rId37" name="Control 1290"/>
    <control shapeId="18696" r:id="rId38" name="Control 1288"/>
    <control shapeId="18694" r:id="rId39" name="Control 1286"/>
    <control shapeId="18692" r:id="rId40" name="Control 1284"/>
    <control shapeId="18690" r:id="rId41" name="Control 1282"/>
    <control shapeId="18688" r:id="rId42" name="Control 1280"/>
    <control shapeId="18686" r:id="rId43" name="Control 1278"/>
    <control shapeId="18684" r:id="rId44" name="Control 1276"/>
    <control shapeId="18682" r:id="rId45" name="Control 1274"/>
    <control shapeId="18680" r:id="rId46" name="Control 1272"/>
    <control shapeId="18678" r:id="rId47" name="Control 1270"/>
    <control shapeId="18676" r:id="rId48" name="Control 1268"/>
    <control shapeId="18674" r:id="rId49" name="Control 1266"/>
    <control shapeId="18672" r:id="rId50" name="Control 1264"/>
    <control shapeId="18670" r:id="rId51" name="Control 1262"/>
    <control shapeId="18668" r:id="rId52" name="Control 1260"/>
    <control shapeId="18666" r:id="rId53" name="Control 1258"/>
    <control shapeId="18664" r:id="rId54" name="Control 1256"/>
    <control shapeId="18662" r:id="rId55" name="Control 1254"/>
    <control shapeId="18660" r:id="rId56" name="Control 1252"/>
    <control shapeId="18658" r:id="rId57" name="Control 1250"/>
    <control shapeId="18656" r:id="rId58" name="Control 1248"/>
    <control shapeId="18654" r:id="rId59" name="Control 1246"/>
    <control shapeId="18652" r:id="rId60" name="Control 1244"/>
    <control shapeId="18650" r:id="rId61" name="Control 1242"/>
    <control shapeId="18648" r:id="rId62" name="Control 1240"/>
    <control shapeId="18646" r:id="rId63" name="Control 1238"/>
    <control shapeId="18644" r:id="rId64" name="Control 1236"/>
    <control shapeId="18642" r:id="rId65" name="Control 1234"/>
    <control shapeId="18640" r:id="rId66" name="Control 1232"/>
    <control shapeId="18638" r:id="rId67" name="Control 1230"/>
    <control shapeId="18636" r:id="rId68" name="Control 1228"/>
    <control shapeId="18634" r:id="rId69" name="Control 1226"/>
    <control shapeId="18632" r:id="rId70" name="Control 1224"/>
    <control shapeId="18630" r:id="rId71" name="Control 1222"/>
    <control shapeId="18628" r:id="rId72" name="Control 1220"/>
    <control shapeId="18626" r:id="rId73" name="Control 1218"/>
    <control shapeId="18624" r:id="rId74" name="Control 1216"/>
    <control shapeId="18622" r:id="rId75" name="Control 1214"/>
    <control shapeId="18620" r:id="rId76" name="Control 1212"/>
    <control shapeId="18618" r:id="rId77" name="Control 1210"/>
    <control shapeId="18616" r:id="rId78" name="Control 1208"/>
    <control shapeId="18614" r:id="rId79" name="Control 1206"/>
    <control shapeId="18612" r:id="rId80" name="Control 1204"/>
    <control shapeId="18610" r:id="rId81" name="Control 1202"/>
    <control shapeId="18608" r:id="rId82" name="Control 1200"/>
    <control shapeId="18606" r:id="rId83" name="Control 1198"/>
    <control shapeId="18464" r:id="rId84" name="Control 1056"/>
    <control shapeId="18462" r:id="rId85" name="Control 1054"/>
    <control shapeId="18460" r:id="rId86" name="Control 1052"/>
    <control shapeId="18458" r:id="rId87" name="Control 1050"/>
    <control shapeId="18456" r:id="rId88" name="Control 1048"/>
    <control shapeId="18454" r:id="rId89" name="Control 1046"/>
    <control shapeId="18452" r:id="rId90" name="Control 1044"/>
    <control shapeId="18450" r:id="rId91" name="Control 1042"/>
    <control shapeId="18448" r:id="rId92" name="Control 1040"/>
    <control shapeId="18446" r:id="rId93" name="Control 1038"/>
    <control shapeId="18444" r:id="rId94" name="Control 1036"/>
    <control shapeId="18442" r:id="rId95" name="Control 1034"/>
    <control shapeId="18440" r:id="rId96" name="Control 1032"/>
    <control shapeId="18438" r:id="rId97" name="Control 1030"/>
    <control shapeId="18436" r:id="rId98" name="Control 1028"/>
    <control shapeId="18434" r:id="rId99" name="Control 1026"/>
    <control shapeId="18432" r:id="rId100" name="Control 1024"/>
    <control shapeId="2046" r:id="rId101" name="Control 1022"/>
    <control shapeId="2044" r:id="rId102" name="Control 1020"/>
    <control shapeId="2043" r:id="rId103" name="Control 1019"/>
    <control shapeId="2041" r:id="rId104" name="Control 1017"/>
    <control shapeId="2039" r:id="rId105" name="Control 1015"/>
    <control shapeId="2037" r:id="rId106" name="Control 1013"/>
    <control shapeId="2035" r:id="rId107" name="Control 1011"/>
    <control shapeId="2033" r:id="rId108" name="Control 1009"/>
    <control shapeId="2031" r:id="rId109" name="Control 1007"/>
    <control shapeId="2029" r:id="rId110" name="Control 1005"/>
    <control shapeId="2027" r:id="rId111" name="Control 1003"/>
    <control shapeId="2025" r:id="rId112" name="Control 1001"/>
    <control shapeId="2023" r:id="rId113" name="Control 999"/>
    <control shapeId="2021" r:id="rId114" name="Control 997"/>
    <control shapeId="2019" r:id="rId115" name="Control 995"/>
    <control shapeId="2017" r:id="rId116" name="Control 993"/>
    <control shapeId="2015" r:id="rId117" name="Control 991"/>
    <control shapeId="2013" r:id="rId118" name="Control 989"/>
    <control shapeId="2011" r:id="rId119" name="Control 987"/>
    <control shapeId="2009" r:id="rId120" name="Control 985"/>
    <control shapeId="2007" r:id="rId121" name="Control 983"/>
    <control shapeId="2005" r:id="rId122" name="Control 981"/>
    <control shapeId="2003" r:id="rId123" name="Control 979"/>
    <control shapeId="2001" r:id="rId124" name="Control 977"/>
    <control shapeId="1999" r:id="rId125" name="Control 975"/>
    <control shapeId="1997" r:id="rId126" name="Control 973"/>
    <control shapeId="1995" r:id="rId127" name="Control 971"/>
    <control shapeId="1993" r:id="rId128" name="Control 969"/>
    <control shapeId="1991" r:id="rId129" name="Control 967"/>
    <control shapeId="1989" r:id="rId130" name="Control 965"/>
    <control shapeId="1987" r:id="rId131" name="Control 963"/>
    <control shapeId="1985" r:id="rId132" name="Control 961"/>
    <control shapeId="1983" r:id="rId133" name="Control 959"/>
    <control shapeId="1981" r:id="rId134" name="Control 957"/>
    <control shapeId="1979" r:id="rId135" name="Control 955"/>
    <control shapeId="1977" r:id="rId136" name="Control 953"/>
    <control shapeId="1975" r:id="rId137" name="Control 951"/>
    <control shapeId="1949" r:id="rId138" name="Control 925"/>
    <control shapeId="1947" r:id="rId139" name="Control 923"/>
    <control shapeId="1945" r:id="rId140" name="Control 921"/>
    <control shapeId="1943" r:id="rId141" name="Control 919"/>
    <control shapeId="1941" r:id="rId142" name="Control 917"/>
    <control shapeId="1939" r:id="rId143" name="Control 915"/>
    <control shapeId="1937" r:id="rId144" name="Control 913"/>
    <control shapeId="1935" r:id="rId145" name="Control 911"/>
    <control shapeId="1933" r:id="rId146" name="Control 909"/>
    <control shapeId="1931" r:id="rId147" name="Control 907"/>
    <control shapeId="1929" r:id="rId148" name="Control 905"/>
    <control shapeId="1927" r:id="rId149" name="Control 903"/>
    <control shapeId="1925" r:id="rId150" name="Control 901"/>
    <control shapeId="1923" r:id="rId151" name="Control 899"/>
    <control shapeId="1921" r:id="rId152" name="Control 897"/>
    <control shapeId="1919" r:id="rId153" name="Control 895"/>
    <control shapeId="1917" r:id="rId154" name="Control 893"/>
    <control shapeId="1915" r:id="rId155" name="Control 891"/>
    <control shapeId="1913" r:id="rId156" name="Control 889"/>
    <control shapeId="1911" r:id="rId157" name="Control 887"/>
    <control shapeId="1909" r:id="rId158" name="Control 885"/>
    <control shapeId="1907" r:id="rId159" name="Control 883"/>
    <control shapeId="1905" r:id="rId160" name="Control 881"/>
    <control shapeId="1904" r:id="rId161" name="Control 880"/>
    <control shapeId="1902" r:id="rId162" name="Control 878"/>
    <control shapeId="1900" r:id="rId163" name="Control 876"/>
    <control shapeId="1898" r:id="rId164" name="Control 874"/>
    <control shapeId="1896" r:id="rId165" name="Control 872"/>
    <control shapeId="1894" r:id="rId166" name="Control 870"/>
    <control shapeId="1892" r:id="rId167" name="Control 868"/>
    <control shapeId="1890" r:id="rId168" name="Control 866"/>
    <control shapeId="1866" r:id="rId169" name="Control 842"/>
    <control shapeId="1864" r:id="rId170" name="Control 840"/>
    <control shapeId="1862" r:id="rId171" name="Control 838"/>
    <control shapeId="1860" r:id="rId172" name="Control 836"/>
    <control shapeId="1858" r:id="rId173" name="Control 834"/>
    <control shapeId="1856" r:id="rId174" name="Control 832"/>
    <control shapeId="1854" r:id="rId175" name="Control 830"/>
    <control shapeId="1852" r:id="rId176" name="Control 828"/>
    <control shapeId="1822" r:id="rId177" name="Control 798"/>
    <control shapeId="1820" r:id="rId178" name="Control 796"/>
    <control shapeId="1818" r:id="rId179" name="Control 794"/>
    <control shapeId="1816" r:id="rId180" name="Control 792"/>
    <control shapeId="1814" r:id="rId181" name="Control 790"/>
    <control shapeId="1792" r:id="rId182" name="Control 768"/>
    <control shapeId="1790" r:id="rId183" name="Control 766"/>
    <control shapeId="1788" r:id="rId184" name="Control 764"/>
    <control shapeId="1786" r:id="rId185" name="Control 762"/>
    <control shapeId="1785" r:id="rId186" name="Control 761"/>
    <control shapeId="1783" r:id="rId187" name="Control 759"/>
    <control shapeId="1781" r:id="rId188" name="Control 757"/>
    <control shapeId="1779" r:id="rId189" name="Control 755"/>
    <control shapeId="1777" r:id="rId190" name="Control 753"/>
    <control shapeId="1775" r:id="rId191" name="Control 751"/>
    <control shapeId="1774" r:id="rId192" name="Control 750"/>
    <control shapeId="1772" r:id="rId193" name="Control 748"/>
    <control shapeId="1770" r:id="rId194" name="Control 746"/>
    <control shapeId="1768" r:id="rId195" name="Control 744"/>
    <control shapeId="1766" r:id="rId196" name="Control 742"/>
    <control shapeId="1764" r:id="rId197" name="Control 740"/>
    <control shapeId="1762" r:id="rId198" name="Control 738"/>
    <control shapeId="1760" r:id="rId199" name="Control 736"/>
    <control shapeId="1758" r:id="rId200" name="Control 734"/>
    <control shapeId="1756" r:id="rId201" name="Control 732"/>
    <control shapeId="1754" r:id="rId202" name="Control 730"/>
    <control shapeId="1752" r:id="rId203" name="Control 728"/>
    <control shapeId="1751" r:id="rId204" name="Control 727"/>
    <control shapeId="1749" r:id="rId205" name="Control 725"/>
    <control shapeId="1739" r:id="rId206" name="Control 715"/>
    <control shapeId="1737" r:id="rId207" name="Control 713"/>
    <control shapeId="1735" r:id="rId208" name="Control 711"/>
    <control shapeId="1733" r:id="rId209" name="Control 709"/>
    <control shapeId="1731" r:id="rId210" name="Control 707"/>
    <control shapeId="1686" r:id="rId211" name="Control 662"/>
    <control shapeId="1684" r:id="rId212" name="Control 660"/>
    <control shapeId="1682" r:id="rId213" name="Control 658"/>
    <control shapeId="1680" r:id="rId214" name="Control 656"/>
    <control shapeId="1678" r:id="rId215" name="Control 654"/>
    <control shapeId="1676" r:id="rId216" name="Control 652"/>
    <control shapeId="1674" r:id="rId217" name="Control 650"/>
    <control shapeId="1672" r:id="rId218" name="Control 648"/>
    <control shapeId="1670" r:id="rId219" name="Control 646"/>
    <control shapeId="1668" r:id="rId220" name="Control 644"/>
    <control shapeId="1667" r:id="rId221" name="Control 643"/>
    <control shapeId="1665" r:id="rId222" name="Control 641"/>
    <control shapeId="1664" r:id="rId223" name="Control 640"/>
    <control shapeId="1662" r:id="rId224" name="Control 638"/>
    <control shapeId="1660" r:id="rId225" name="Control 636"/>
    <control shapeId="1658" r:id="rId226" name="Control 634"/>
    <control shapeId="1657" r:id="rId227" name="Control 633"/>
    <control shapeId="1655" r:id="rId228" name="Control 631"/>
    <control shapeId="1653" r:id="rId229" name="Control 629"/>
    <control shapeId="1651" r:id="rId230" name="Control 627"/>
    <control shapeId="1650" r:id="rId231" name="Control 626"/>
    <control shapeId="1648" r:id="rId232" name="Control 624"/>
    <control shapeId="1646" r:id="rId233" name="Control 622"/>
    <control shapeId="1644" r:id="rId234" name="Control 620"/>
    <control shapeId="1642" r:id="rId235" name="Control 618"/>
    <control shapeId="1640" r:id="rId236" name="Control 616"/>
    <control shapeId="1638" r:id="rId237" name="Control 614"/>
    <control shapeId="1636" r:id="rId238" name="Control 612"/>
    <control shapeId="1634" r:id="rId239" name="Control 610"/>
    <control shapeId="1632" r:id="rId240" name="Control 608"/>
    <control shapeId="1630" r:id="rId241" name="Control 606"/>
    <control shapeId="1628" r:id="rId242" name="Control 604"/>
    <control shapeId="1626" r:id="rId243" name="Control 602"/>
    <control shapeId="1624" r:id="rId244" name="Control 600"/>
    <control shapeId="1622" r:id="rId245" name="Control 598"/>
    <control shapeId="1620" r:id="rId246" name="Control 596"/>
    <control shapeId="1618" r:id="rId247" name="Control 594"/>
    <control shapeId="1616" r:id="rId248" name="Control 592"/>
    <control shapeId="1615" r:id="rId249" name="Control 591"/>
    <control shapeId="1613" r:id="rId250" name="Control 589"/>
    <control shapeId="1612" r:id="rId251" name="Control 588"/>
    <control shapeId="1610" r:id="rId252" name="Control 586"/>
    <control shapeId="1608" r:id="rId253" name="Control 584"/>
    <control shapeId="1606" r:id="rId254" name="Control 582"/>
    <control shapeId="1604" r:id="rId255" name="Control 580"/>
    <control shapeId="1602" r:id="rId256" name="Control 578"/>
    <control shapeId="1600" r:id="rId257" name="Control 576"/>
    <control shapeId="1598" r:id="rId258" name="Control 574"/>
    <control shapeId="1596" r:id="rId259" name="Control 572"/>
    <control shapeId="1594" r:id="rId260" name="Control 570"/>
    <control shapeId="1592" r:id="rId261" name="Control 568"/>
    <control shapeId="1590" r:id="rId262" name="Control 566"/>
    <control shapeId="1588" r:id="rId263" name="Control 564"/>
    <control shapeId="1587" r:id="rId264" name="Control 563"/>
    <control shapeId="1586" r:id="rId265" name="Control 562"/>
    <control shapeId="1584" r:id="rId266" name="Control 560"/>
    <control shapeId="1578" r:id="rId267" name="Control 554"/>
    <control shapeId="1576" r:id="rId268" name="Control 552"/>
    <control shapeId="1574" r:id="rId269" name="Control 550"/>
    <control shapeId="1572" r:id="rId270" name="Control 548"/>
    <control shapeId="1570" r:id="rId271" name="Control 546"/>
    <control shapeId="1566" r:id="rId272" name="Control 542"/>
    <control shapeId="1564" r:id="rId273" name="Control 540"/>
    <control shapeId="1562" r:id="rId274" name="Control 538"/>
    <control shapeId="1560" r:id="rId275" name="Control 536"/>
    <control shapeId="1558" r:id="rId276" name="Control 534"/>
    <control shapeId="1556" r:id="rId277" name="Control 532"/>
    <control shapeId="1554" r:id="rId278" name="Control 530"/>
    <control shapeId="1534" r:id="rId279" name="Control 510"/>
    <control shapeId="1532" r:id="rId280" name="Control 508"/>
    <control shapeId="1530" r:id="rId281" name="Control 506"/>
    <control shapeId="1528" r:id="rId282" name="Control 504"/>
    <control shapeId="1526" r:id="rId283" name="Control 502"/>
    <control shapeId="1525" r:id="rId284" name="Control 501"/>
    <control shapeId="1523" r:id="rId285" name="Control 499"/>
    <control shapeId="1521" r:id="rId286" name="Control 497"/>
    <control shapeId="1519" r:id="rId287" name="Control 495"/>
    <control shapeId="1517" r:id="rId288" name="Control 493"/>
    <control shapeId="1515" r:id="rId289" name="Control 491"/>
    <control shapeId="1513" r:id="rId290" name="Control 489"/>
    <control shapeId="1511" r:id="rId291" name="Control 487"/>
    <control shapeId="1509" r:id="rId292" name="Control 485"/>
    <control shapeId="1507" r:id="rId293" name="Control 483"/>
    <control shapeId="1505" r:id="rId294" name="Control 481"/>
    <control shapeId="1503" r:id="rId295" name="Control 479"/>
    <control shapeId="1501" r:id="rId296" name="Control 477"/>
    <control shapeId="1499" r:id="rId297" name="Control 475"/>
    <control shapeId="1497" r:id="rId298" name="Control 473"/>
    <control shapeId="1495" r:id="rId299" name="Control 471"/>
    <control shapeId="1493" r:id="rId300" name="Control 469"/>
    <control shapeId="1491" r:id="rId301" name="Control 467"/>
    <control shapeId="1475" r:id="rId302" name="Control 451"/>
    <control shapeId="1473" r:id="rId303" name="Control 449"/>
    <control shapeId="1471" r:id="rId304" name="Control 447"/>
    <control shapeId="1469" r:id="rId305" name="Control 445"/>
    <control shapeId="1467" r:id="rId306" name="Control 443"/>
    <control shapeId="1465" r:id="rId307" name="Control 441"/>
    <control shapeId="1463" r:id="rId308" name="Control 439"/>
    <control shapeId="1461" r:id="rId309" name="Control 437"/>
    <control shapeId="1459" r:id="rId310" name="Control 435"/>
    <control shapeId="1457" r:id="rId311" name="Control 433"/>
    <control shapeId="1455" r:id="rId312" name="Control 431"/>
    <control shapeId="1454" r:id="rId313" name="Control 430"/>
    <control shapeId="1449" r:id="rId314" name="Control 425"/>
    <control shapeId="1448" r:id="rId315" name="Control 424"/>
    <control shapeId="1445" r:id="rId316" name="Control 421"/>
    <control shapeId="1443" r:id="rId317" name="Control 419"/>
    <control shapeId="1441" r:id="rId318" name="Control 417"/>
    <control shapeId="1440" r:id="rId319" name="Control 416"/>
    <control shapeId="1412" r:id="rId320" name="Control 388"/>
    <control shapeId="1407" r:id="rId321" name="Control 383"/>
    <control shapeId="1405" r:id="rId322" name="Control 381"/>
    <control shapeId="1403" r:id="rId323" name="Control 379"/>
    <control shapeId="1401" r:id="rId324" name="Control 377"/>
    <control shapeId="1399" r:id="rId325" name="Control 375"/>
    <control shapeId="1397" r:id="rId326" name="Control 373"/>
    <control shapeId="1395" r:id="rId327" name="Control 371"/>
    <control shapeId="1393" r:id="rId328" name="Control 369"/>
    <control shapeId="1391" r:id="rId329" name="Control 367"/>
    <control shapeId="1389" r:id="rId330" name="Control 365"/>
    <control shapeId="1387" r:id="rId331" name="Control 363"/>
    <control shapeId="1385" r:id="rId332" name="Control 361"/>
    <control shapeId="1384" r:id="rId333" name="Control 360"/>
    <control shapeId="1382" r:id="rId334" name="Control 358"/>
    <control shapeId="1380" r:id="rId335" name="Control 356"/>
    <control shapeId="1378" r:id="rId336" name="Control 354"/>
    <control shapeId="1312" r:id="rId337" name="Control 288"/>
    <control shapeId="1310" r:id="rId338" name="Control 286"/>
    <control shapeId="1308" r:id="rId339" name="Control 284"/>
    <control shapeId="1306" r:id="rId340" name="Control 282"/>
    <control shapeId="1218" r:id="rId341" name="Control 194"/>
    <control shapeId="1216" r:id="rId342" name="Control 192"/>
    <control shapeId="1214" r:id="rId343" name="Control 190"/>
    <control shapeId="1212" r:id="rId344" name="Control 188"/>
    <control shapeId="1210" r:id="rId345" name="Control 186"/>
    <control shapeId="1208" r:id="rId346" name="Control 184"/>
    <control shapeId="1206" r:id="rId347" name="Control 182"/>
    <control shapeId="1204" r:id="rId348" name="Control 180"/>
    <control shapeId="1202" r:id="rId349" name="Control 178"/>
    <control shapeId="1200" r:id="rId350" name="Control 176"/>
    <control shapeId="1198" r:id="rId351" name="Control 174"/>
    <control shapeId="1119" r:id="rId352" name="Control 95"/>
    <control shapeId="1117" r:id="rId353" name="Control 93"/>
    <control shapeId="1115" r:id="rId354" name="Control 91"/>
    <control shapeId="1068" r:id="rId355" name="Control 44"/>
    <control shapeId="1066" r:id="rId356" name="Control 42"/>
    <control shapeId="1064" r:id="rId357" name="Control 40"/>
    <control shapeId="1062" r:id="rId358" name="Control 38"/>
    <control shapeId="1060" r:id="rId359" name="Control 36"/>
    <control shapeId="1058" r:id="rId360" name="Control 34"/>
    <control shapeId="1056" r:id="rId361" name="Control 32"/>
    <control shapeId="1054" r:id="rId362" name="Control 30"/>
    <control shapeId="1052" r:id="rId363" name="Control 28"/>
    <control shapeId="1050" r:id="rId364" name="Control 26"/>
    <control shapeId="1048" r:id="rId365" name="Control 24"/>
    <control shapeId="1046" r:id="rId366" name="Control 22"/>
    <control shapeId="1044" r:id="rId367" name="Control 20"/>
    <control shapeId="1042" r:id="rId368" name="Control 18"/>
    <control shapeId="1040" r:id="rId369" name="Control 16"/>
    <control shapeId="1039" r:id="rId370" name="Control 15"/>
    <control shapeId="1037" r:id="rId371" name="Control 13"/>
    <control shapeId="1035" r:id="rId372" name="Control 11"/>
    <control shapeId="1033" r:id="rId373" name="Control 9"/>
    <control shapeId="1031" r:id="rId374" name="Control 7"/>
    <control shapeId="1029" r:id="rId375" name="Control 5"/>
    <control shapeId="1027" r:id="rId376" name="Control 3"/>
    <control shapeId="1025" r:id="rId377" name="Control 1"/>
    <control shapeId="1069" r:id="rId378" name="Control 45"/>
    <control shapeId="1071" r:id="rId379" name="Control 47"/>
    <control shapeId="1073" r:id="rId380" name="Control 49"/>
    <control shapeId="1075" r:id="rId381" name="Control 51"/>
    <control shapeId="1076" r:id="rId382" name="Control 52"/>
    <control shapeId="1078" r:id="rId383" name="Control 54"/>
    <control shapeId="1080" r:id="rId384" name="Control 56"/>
    <control shapeId="1082" r:id="rId385" name="Control 58"/>
    <control shapeId="1084" r:id="rId386" name="Control 60"/>
    <control shapeId="1086" r:id="rId387" name="Control 62"/>
    <control shapeId="1088" r:id="rId388" name="Control 64"/>
    <control shapeId="1090" r:id="rId389" name="Control 66"/>
    <control shapeId="1092" r:id="rId390" name="Control 68"/>
    <control shapeId="1094" r:id="rId391" name="Control 70"/>
    <control shapeId="1096" r:id="rId392" name="Control 72"/>
    <control shapeId="1098" r:id="rId393" name="Control 74"/>
    <control shapeId="1100" r:id="rId394" name="Control 76"/>
    <control shapeId="1102" r:id="rId395" name="Control 78"/>
    <control shapeId="1104" r:id="rId396" name="Control 80"/>
    <control shapeId="1106" r:id="rId397" name="Control 82"/>
    <control shapeId="1108" r:id="rId398" name="Control 84"/>
    <control shapeId="1110" r:id="rId399" name="Control 86"/>
    <control shapeId="1112" r:id="rId400" name="Control 88"/>
    <control shapeId="1114" r:id="rId401" name="Control 90"/>
    <control shapeId="1132" r:id="rId402" name="Control 108"/>
    <control shapeId="1134" r:id="rId403" name="Control 110"/>
    <control shapeId="1136" r:id="rId404" name="Control 112"/>
    <control shapeId="1138" r:id="rId405" name="Control 114"/>
    <control shapeId="1140" r:id="rId406" name="Control 116"/>
    <control shapeId="1142" r:id="rId407" name="Control 118"/>
    <control shapeId="1144" r:id="rId408" name="Control 120"/>
    <control shapeId="1146" r:id="rId409" name="Control 122"/>
    <control shapeId="1148" r:id="rId410" name="Control 124"/>
    <control shapeId="1150" r:id="rId411" name="Control 126"/>
    <control shapeId="1152" r:id="rId412" name="Control 128"/>
    <control shapeId="1154" r:id="rId413" name="Control 130"/>
    <control shapeId="1156" r:id="rId414" name="Control 132"/>
    <control shapeId="1158" r:id="rId415" name="Control 134"/>
    <control shapeId="1161" r:id="rId416" name="Control 137"/>
    <control shapeId="1163" r:id="rId417" name="Control 139"/>
    <control shapeId="1165" r:id="rId418" name="Control 141"/>
    <control shapeId="1167" r:id="rId419" name="Control 143"/>
    <control shapeId="1169" r:id="rId420" name="Control 145"/>
    <control shapeId="1171" r:id="rId421" name="Control 147"/>
    <control shapeId="1173" r:id="rId422" name="Control 149"/>
    <control shapeId="1175" r:id="rId423" name="Control 151"/>
    <control shapeId="1177" r:id="rId424" name="Control 153"/>
    <control shapeId="1179" r:id="rId425" name="Control 155"/>
    <control shapeId="1181" r:id="rId426" name="Control 157"/>
    <control shapeId="1183" r:id="rId427" name="Control 159"/>
    <control shapeId="1185" r:id="rId428" name="Control 161"/>
    <control shapeId="1187" r:id="rId429" name="Control 163"/>
    <control shapeId="1189" r:id="rId430" name="Control 165"/>
    <control shapeId="1191" r:id="rId431" name="Control 167"/>
    <control shapeId="1193" r:id="rId432" name="Control 169"/>
    <control shapeId="1195" r:id="rId433" name="Control 171"/>
    <control shapeId="1197" r:id="rId434" name="Control 173"/>
    <control shapeId="1219" r:id="rId435" name="Control 195"/>
    <control shapeId="1221" r:id="rId436" name="Control 197"/>
    <control shapeId="1222" r:id="rId437" name="Control 198"/>
    <control shapeId="1223" r:id="rId438" name="Control 199"/>
    <control shapeId="1225" r:id="rId439" name="Control 201"/>
    <control shapeId="1227" r:id="rId440" name="Control 203"/>
    <control shapeId="1229" r:id="rId441" name="Control 205"/>
    <control shapeId="1231" r:id="rId442" name="Control 207"/>
    <control shapeId="1233" r:id="rId443" name="Control 209"/>
    <control shapeId="1235" r:id="rId444" name="Control 211"/>
    <control shapeId="1237" r:id="rId445" name="Control 213"/>
    <control shapeId="1239" r:id="rId446" name="Control 215"/>
    <control shapeId="1241" r:id="rId447" name="Control 217"/>
    <control shapeId="1243" r:id="rId448" name="Control 219"/>
    <control shapeId="1245" r:id="rId449" name="Control 221"/>
    <control shapeId="1247" r:id="rId450" name="Control 223"/>
    <control shapeId="1249" r:id="rId451" name="Control 225"/>
    <control shapeId="1251" r:id="rId452" name="Control 227"/>
    <control shapeId="1253" r:id="rId453" name="Control 229"/>
    <control shapeId="1255" r:id="rId454" name="Control 231"/>
    <control shapeId="1257" r:id="rId455" name="Control 233"/>
    <control shapeId="1259" r:id="rId456" name="Control 235"/>
    <control shapeId="1261" r:id="rId457" name="Control 237"/>
    <control shapeId="1263" r:id="rId458" name="Control 239"/>
    <control shapeId="1265" r:id="rId459" name="Control 241"/>
    <control shapeId="1267" r:id="rId460" name="Control 243"/>
    <control shapeId="1269" r:id="rId461" name="Control 245"/>
    <control shapeId="1271" r:id="rId462" name="Control 247"/>
    <control shapeId="1273" r:id="rId463" name="Control 249"/>
    <control shapeId="1274" r:id="rId464" name="Control 250"/>
    <control shapeId="1275" r:id="rId465" name="Control 251"/>
    <control shapeId="1277" r:id="rId466" name="Control 253"/>
    <control shapeId="1279" r:id="rId467" name="Control 255"/>
    <control shapeId="1280" r:id="rId468" name="Control 256"/>
    <control shapeId="1282" r:id="rId469" name="Control 258"/>
    <control shapeId="1283" r:id="rId470" name="Control 259"/>
    <control shapeId="1285" r:id="rId471" name="Control 261"/>
    <control shapeId="1287" r:id="rId472" name="Control 263"/>
    <control shapeId="1289" r:id="rId473" name="Control 265"/>
    <control shapeId="1291" r:id="rId474" name="Control 267"/>
    <control shapeId="1293" r:id="rId475" name="Control 269"/>
    <control shapeId="1295" r:id="rId476" name="Control 271"/>
    <control shapeId="1297" r:id="rId477" name="Control 273"/>
    <control shapeId="1299" r:id="rId478" name="Control 275"/>
    <control shapeId="1301" r:id="rId479" name="Control 277"/>
    <control shapeId="1303" r:id="rId480" name="Control 279"/>
    <control shapeId="1305" r:id="rId481" name="Control 281"/>
    <control shapeId="1327" r:id="rId482" name="Control 303"/>
    <control shapeId="1329" r:id="rId483" name="Control 305"/>
    <control shapeId="1331" r:id="rId484" name="Control 307"/>
    <control shapeId="1333" r:id="rId485" name="Control 309"/>
    <control shapeId="1335" r:id="rId486" name="Control 311"/>
    <control shapeId="1337" r:id="rId487" name="Control 313"/>
    <control shapeId="1339" r:id="rId488" name="Control 315"/>
    <control shapeId="1340" r:id="rId489" name="Control 316"/>
    <control shapeId="1342" r:id="rId490" name="Control 318"/>
    <control shapeId="1344" r:id="rId491" name="Control 320"/>
    <control shapeId="1346" r:id="rId492" name="Control 322"/>
    <control shapeId="1348" r:id="rId493" name="Control 324"/>
    <control shapeId="1350" r:id="rId494" name="Control 326"/>
    <control shapeId="1352" r:id="rId495" name="Control 328"/>
    <control shapeId="1354" r:id="rId496" name="Control 330"/>
    <control shapeId="1356" r:id="rId497" name="Control 332"/>
    <control shapeId="1358" r:id="rId498" name="Control 334"/>
    <control shapeId="1360" r:id="rId499" name="Control 336"/>
    <control shapeId="1362" r:id="rId500" name="Control 338"/>
    <control shapeId="1364" r:id="rId501" name="Control 340"/>
    <control shapeId="1366" r:id="rId502" name="Control 342"/>
    <control shapeId="1368" r:id="rId503" name="Control 344"/>
    <control shapeId="1370" r:id="rId504" name="Control 346"/>
    <control shapeId="1371" r:id="rId505" name="Control 347"/>
    <control shapeId="1373" r:id="rId506" name="Control 349"/>
    <control shapeId="1375" r:id="rId507" name="Control 351"/>
    <control shapeId="1377" r:id="rId508" name="Control 353"/>
    <control shapeId="1411" r:id="rId509" name="Control 387"/>
    <control shapeId="1413" r:id="rId510" name="Control 389"/>
    <control shapeId="1415" r:id="rId511" name="Control 391"/>
    <control shapeId="1417" r:id="rId512" name="Control 393"/>
    <control shapeId="1419" r:id="rId513" name="Control 395"/>
    <control shapeId="1421" r:id="rId514" name="Control 397"/>
    <control shapeId="1423" r:id="rId515" name="Control 399"/>
    <control shapeId="1425" r:id="rId516" name="Control 401"/>
    <control shapeId="1427" r:id="rId517" name="Control 403"/>
    <control shapeId="1429" r:id="rId518" name="Control 405"/>
    <control shapeId="1431" r:id="rId519" name="Control 407"/>
    <control shapeId="1433" r:id="rId520" name="Control 409"/>
    <control shapeId="1435" r:id="rId521" name="Control 411"/>
    <control shapeId="1437" r:id="rId522" name="Control 413"/>
    <control shapeId="1439" r:id="rId523" name="Control 415"/>
    <control shapeId="1446" r:id="rId524" name="Control 422"/>
    <control shapeId="1447" r:id="rId525" name="Control 423"/>
    <control shapeId="1476" r:id="rId526" name="Control 452"/>
    <control shapeId="1478" r:id="rId527" name="Control 454"/>
    <control shapeId="1480" r:id="rId528" name="Control 456"/>
    <control shapeId="1482" r:id="rId529" name="Control 458"/>
    <control shapeId="1484" r:id="rId530" name="Control 460"/>
    <control shapeId="1486" r:id="rId531" name="Control 462"/>
    <control shapeId="1488" r:id="rId532" name="Control 464"/>
    <control shapeId="1490" r:id="rId533" name="Control 466"/>
    <control shapeId="1535" r:id="rId534" name="Control 511"/>
    <control shapeId="1537" r:id="rId535" name="Control 513"/>
    <control shapeId="1539" r:id="rId536" name="Control 515"/>
    <control shapeId="1541" r:id="rId537" name="Control 517"/>
    <control shapeId="1543" r:id="rId538" name="Control 519"/>
    <control shapeId="1545" r:id="rId539" name="Control 521"/>
    <control shapeId="1547" r:id="rId540" name="Control 523"/>
    <control shapeId="1549" r:id="rId541" name="Control 525"/>
    <control shapeId="1551" r:id="rId542" name="Control 527"/>
    <control shapeId="1553" r:id="rId543" name="Control 529"/>
    <control shapeId="1567" r:id="rId544" name="Control 543"/>
    <control shapeId="1569" r:id="rId545" name="Control 545"/>
    <control shapeId="1579" r:id="rId546" name="Control 555"/>
    <control shapeId="1581" r:id="rId547" name="Control 557"/>
    <control shapeId="1583" r:id="rId548" name="Control 559"/>
    <control shapeId="1687" r:id="rId549" name="Control 663"/>
    <control shapeId="1689" r:id="rId550" name="Control 665"/>
    <control shapeId="1691" r:id="rId551" name="Control 667"/>
    <control shapeId="1693" r:id="rId552" name="Control 669"/>
    <control shapeId="1695" r:id="rId553" name="Control 671"/>
    <control shapeId="1697" r:id="rId554" name="Control 673"/>
    <control shapeId="1699" r:id="rId555" name="Control 675"/>
    <control shapeId="1701" r:id="rId556" name="Control 677"/>
    <control shapeId="1703" r:id="rId557" name="Control 679"/>
    <control shapeId="1705" r:id="rId558" name="Control 681"/>
    <control shapeId="1707" r:id="rId559" name="Control 683"/>
    <control shapeId="1709" r:id="rId560" name="Control 685"/>
    <control shapeId="1710" r:id="rId561" name="Control 686"/>
    <control shapeId="1712" r:id="rId562" name="Control 688"/>
    <control shapeId="1714" r:id="rId563" name="Control 690"/>
    <control shapeId="1716" r:id="rId564" name="Control 692"/>
    <control shapeId="1718" r:id="rId565" name="Control 694"/>
    <control shapeId="1720" r:id="rId566" name="Control 696"/>
    <control shapeId="1722" r:id="rId567" name="Control 698"/>
    <control shapeId="1724" r:id="rId568" name="Control 700"/>
    <control shapeId="1726" r:id="rId569" name="Control 702"/>
    <control shapeId="1728" r:id="rId570" name="Control 704"/>
    <control shapeId="1730" r:id="rId571" name="Control 706"/>
    <control shapeId="1740" r:id="rId572" name="Control 716"/>
    <control shapeId="1742" r:id="rId573" name="Control 718"/>
    <control shapeId="1744" r:id="rId574" name="Control 720"/>
    <control shapeId="1746" r:id="rId575" name="Control 722"/>
    <control shapeId="1748" r:id="rId576" name="Control 724"/>
    <control shapeId="1793" r:id="rId577" name="Control 769"/>
    <control shapeId="1795" r:id="rId578" name="Control 771"/>
    <control shapeId="1797" r:id="rId579" name="Control 773"/>
    <control shapeId="1799" r:id="rId580" name="Control 775"/>
    <control shapeId="1801" r:id="rId581" name="Control 777"/>
    <control shapeId="1803" r:id="rId582" name="Control 779"/>
    <control shapeId="1805" r:id="rId583" name="Control 781"/>
    <control shapeId="1807" r:id="rId584" name="Control 783"/>
    <control shapeId="1809" r:id="rId585" name="Control 785"/>
    <control shapeId="1811" r:id="rId586" name="Control 787"/>
    <control shapeId="1813" r:id="rId587" name="Control 789"/>
    <control shapeId="1823" r:id="rId588" name="Control 799"/>
    <control shapeId="1825" r:id="rId589" name="Control 801"/>
    <control shapeId="1827" r:id="rId590" name="Control 803"/>
    <control shapeId="1829" r:id="rId591" name="Control 805"/>
    <control shapeId="1831" r:id="rId592" name="Control 807"/>
    <control shapeId="1833" r:id="rId593" name="Control 809"/>
    <control shapeId="1835" r:id="rId594" name="Control 811"/>
    <control shapeId="1837" r:id="rId595" name="Control 813"/>
    <control shapeId="1839" r:id="rId596" name="Control 815"/>
    <control shapeId="1841" r:id="rId597" name="Control 817"/>
    <control shapeId="1843" r:id="rId598" name="Control 819"/>
    <control shapeId="1845" r:id="rId599" name="Control 821"/>
    <control shapeId="1847" r:id="rId600" name="Control 823"/>
    <control shapeId="1849" r:id="rId601" name="Control 825"/>
    <control shapeId="1851" r:id="rId602" name="Control 827"/>
    <control shapeId="1867" r:id="rId603" name="Control 843"/>
    <control shapeId="1869" r:id="rId604" name="Control 845"/>
    <control shapeId="1871" r:id="rId605" name="Control 847"/>
    <control shapeId="1873" r:id="rId606" name="Control 849"/>
    <control shapeId="1875" r:id="rId607" name="Control 851"/>
    <control shapeId="1877" r:id="rId608" name="Control 853"/>
    <control shapeId="1879" r:id="rId609" name="Control 855"/>
    <control shapeId="1881" r:id="rId610" name="Control 857"/>
    <control shapeId="1883" r:id="rId611" name="Control 859"/>
    <control shapeId="1885" r:id="rId612" name="Control 861"/>
    <control shapeId="1887" r:id="rId613" name="Control 863"/>
    <control shapeId="1889" r:id="rId614" name="Control 865"/>
    <control shapeId="1912" r:id="rId615" name="Control 888"/>
    <control shapeId="1950" r:id="rId616" name="Control 926"/>
    <control shapeId="1952" r:id="rId617" name="Control 928"/>
    <control shapeId="1954" r:id="rId618" name="Control 930"/>
    <control shapeId="1956" r:id="rId619" name="Control 932"/>
    <control shapeId="1958" r:id="rId620" name="Control 934"/>
    <control shapeId="1960" r:id="rId621" name="Control 936"/>
    <control shapeId="1962" r:id="rId622" name="Control 938"/>
    <control shapeId="1964" r:id="rId623" name="Control 940"/>
    <control shapeId="1966" r:id="rId624" name="Control 942"/>
    <control shapeId="1968" r:id="rId625" name="Control 944"/>
    <control shapeId="1970" r:id="rId626" name="Control 946"/>
    <control shapeId="1972" r:id="rId627" name="Control 948"/>
    <control shapeId="1974" r:id="rId628" name="Control 950"/>
    <control shapeId="18465" r:id="rId629" name="Control 1057"/>
    <control shapeId="18467" r:id="rId630" name="Control 1059"/>
    <control shapeId="18469" r:id="rId631" name="Control 1061"/>
    <control shapeId="18471" r:id="rId632" name="Control 1063"/>
    <control shapeId="18473" r:id="rId633" name="Control 1065"/>
    <control shapeId="18475" r:id="rId634" name="Control 1067"/>
    <control shapeId="18477" r:id="rId635" name="Control 1069"/>
    <control shapeId="18479" r:id="rId636" name="Control 1071"/>
    <control shapeId="18481" r:id="rId637" name="Control 1073"/>
    <control shapeId="18483" r:id="rId638" name="Control 1075"/>
    <control shapeId="18485" r:id="rId639" name="Control 1077"/>
    <control shapeId="18487" r:id="rId640" name="Control 1079"/>
    <control shapeId="18489" r:id="rId641" name="Control 1081"/>
    <control shapeId="18491" r:id="rId642" name="Control 1083"/>
    <control shapeId="18493" r:id="rId643" name="Control 1085"/>
    <control shapeId="18495" r:id="rId644" name="Control 1087"/>
    <control shapeId="18497" r:id="rId645" name="Control 1089"/>
    <control shapeId="18499" r:id="rId646" name="Control 1091"/>
    <control shapeId="18501" r:id="rId647" name="Control 1093"/>
    <control shapeId="18503" r:id="rId648" name="Control 1095"/>
    <control shapeId="18505" r:id="rId649" name="Control 1097"/>
    <control shapeId="18507" r:id="rId650" name="Control 1099"/>
    <control shapeId="18509" r:id="rId651" name="Control 1101"/>
    <control shapeId="18511" r:id="rId652" name="Control 1103"/>
    <control shapeId="18513" r:id="rId653" name="Control 1105"/>
    <control shapeId="18515" r:id="rId654" name="Control 1107"/>
    <control shapeId="18517" r:id="rId655" name="Control 1109"/>
    <control shapeId="18519" r:id="rId656" name="Control 1111"/>
    <control shapeId="18521" r:id="rId657" name="Control 1113"/>
    <control shapeId="18523" r:id="rId658" name="Control 1115"/>
    <control shapeId="18525" r:id="rId659" name="Control 1117"/>
    <control shapeId="18527" r:id="rId660" name="Control 1119"/>
    <control shapeId="18529" r:id="rId661" name="Control 1121"/>
    <control shapeId="18531" r:id="rId662" name="Control 1123"/>
    <control shapeId="18533" r:id="rId663" name="Control 1125"/>
    <control shapeId="18535" r:id="rId664" name="Control 1127"/>
    <control shapeId="18537" r:id="rId665" name="Control 1129"/>
    <control shapeId="18539" r:id="rId666" name="Control 1131"/>
    <control shapeId="18541" r:id="rId667" name="Control 1133"/>
    <control shapeId="18543" r:id="rId668" name="Control 1135"/>
    <control shapeId="18545" r:id="rId669" name="Control 1137"/>
    <control shapeId="18547" r:id="rId670" name="Control 1139"/>
    <control shapeId="18549" r:id="rId671" name="Control 1141"/>
    <control shapeId="18551" r:id="rId672" name="Control 1143"/>
    <control shapeId="18553" r:id="rId673" name="Control 1145"/>
    <control shapeId="18555" r:id="rId674" name="Control 1147"/>
    <control shapeId="18557" r:id="rId675" name="Control 1149"/>
    <control shapeId="18559" r:id="rId676" name="Control 1151"/>
    <control shapeId="18561" r:id="rId677" name="Control 1153"/>
    <control shapeId="18563" r:id="rId678" name="Control 1155"/>
    <control shapeId="18565" r:id="rId679" name="Control 1157"/>
    <control shapeId="18567" r:id="rId680" name="Control 1159"/>
    <control shapeId="18569" r:id="rId681" name="Control 1161"/>
    <control shapeId="18571" r:id="rId682" name="Control 1163"/>
    <control shapeId="18573" r:id="rId683" name="Control 1165"/>
    <control shapeId="18575" r:id="rId684" name="Control 1167"/>
    <control shapeId="18577" r:id="rId685" name="Control 1169"/>
    <control shapeId="18579" r:id="rId686" name="Control 1171"/>
    <control shapeId="18581" r:id="rId687" name="Control 1173"/>
    <control shapeId="18583" r:id="rId688" name="Control 1175"/>
    <control shapeId="18585" r:id="rId689" name="Control 1177"/>
    <control shapeId="18587" r:id="rId690" name="Control 1179"/>
    <control shapeId="18589" r:id="rId691" name="Control 1181"/>
    <control shapeId="18591" r:id="rId692" name="Control 1183"/>
    <control shapeId="18593" r:id="rId693" name="Control 1185"/>
    <control shapeId="18595" r:id="rId694" name="Control 1187"/>
    <control shapeId="18597" r:id="rId695" name="Control 1189"/>
    <control shapeId="18599" r:id="rId696" name="Control 1191"/>
    <control shapeId="18601" r:id="rId697" name="Control 1193"/>
    <control shapeId="18603" r:id="rId698" name="Control 1195"/>
    <control shapeId="18605" r:id="rId699" name="Control 1197"/>
    <control shapeId="18711" r:id="rId700" name="Control 1303"/>
    <control shapeId="18713" r:id="rId701" name="Control 1305"/>
    <control shapeId="18715" r:id="rId702" name="Control 1307"/>
    <control shapeId="18717" r:id="rId703" name="Control 1309"/>
    <control shapeId="18719" r:id="rId704" name="Control 1311"/>
    <control shapeId="18721" r:id="rId705" name="Control 1313"/>
    <control shapeId="18723" r:id="rId706" name="Control 1315"/>
    <control shapeId="18725" r:id="rId707" name="Control 1317"/>
    <control shapeId="18727" r:id="rId708" name="Control 1319"/>
    <control shapeId="18729" r:id="rId709" name="Control 1321"/>
    <control shapeId="18731" r:id="rId710" name="Control 1323"/>
    <control shapeId="18733" r:id="rId711" name="Control 1325"/>
    <control shapeId="18735" r:id="rId712" name="Control 1327"/>
    <control shapeId="18737" r:id="rId713" name="Control 1329"/>
    <control shapeId="18739" r:id="rId714" name="Control 1331"/>
    <control shapeId="18741" r:id="rId715" name="Control 1333"/>
    <control shapeId="18743" r:id="rId716" name="Control 1335"/>
    <control shapeId="18745" r:id="rId717" name="Control 1337"/>
    <control shapeId="18747" r:id="rId718" name="Control 1339"/>
    <control shapeId="18749" r:id="rId719" name="Control 1341"/>
    <control shapeId="18751" r:id="rId720" name="Control 1343"/>
    <control shapeId="18753" r:id="rId721" name="Control 1345"/>
    <control shapeId="18755" r:id="rId722" name="Control 1347"/>
    <control shapeId="18757" r:id="rId723" name="Control 1349"/>
    <control shapeId="18759" r:id="rId724" name="Control 1351"/>
    <control shapeId="18761" r:id="rId725" name="Control 1353"/>
    <control shapeId="18763" r:id="rId726" name="Control 1355"/>
    <control shapeId="18765" r:id="rId727" name="Control 1357"/>
    <control shapeId="18767" r:id="rId728" name="Control 1359"/>
    <control shapeId="18769" r:id="rId729" name="Control 1361"/>
    <control shapeId="18771" r:id="rId730" name="Control 1363"/>
    <control shapeId="18773" r:id="rId731" name="Control 1365"/>
    <control shapeId="18775" r:id="rId732" name="Control 1367"/>
    <control shapeId="18777" r:id="rId733" name="Control 1369"/>
    <control shapeId="18779" r:id="rId734" name="Control 1371"/>
    <control shapeId="18781" r:id="rId735" name="Control 1373"/>
    <control shapeId="18783" r:id="rId736" name="Control 1375"/>
    <control shapeId="18785" r:id="rId737" name="Control 1377"/>
    <control shapeId="18787" r:id="rId738" name="Control 1379"/>
    <control shapeId="18789" r:id="rId739" name="Control 1381"/>
    <control shapeId="18791" r:id="rId740" name="Control 1383"/>
    <control shapeId="18793" r:id="rId741" name="Control 1385"/>
    <control shapeId="18814" r:id="rId742" name="Control 1406"/>
    <control shapeId="18816" r:id="rId743" name="Control 1408"/>
    <control shapeId="18817" r:id="rId744" name="Control 1409"/>
    <control shapeId="18819" r:id="rId745" name="Control 1411"/>
    <control shapeId="18821" r:id="rId746" name="Control 1413"/>
    <control shapeId="18823" r:id="rId747" name="Control 1415"/>
    <control shapeId="18825" r:id="rId748" name="Control 1417"/>
    <control shapeId="18827" r:id="rId749" name="Control 1419"/>
    <control shapeId="18829" r:id="rId750" name="Control 1421"/>
    <control shapeId="18839" r:id="rId751" name="Control 1431"/>
    <control shapeId="18841" r:id="rId752" name="Control 1433"/>
    <control shapeId="18843" r:id="rId753" name="Control 1435"/>
    <control shapeId="18866" r:id="rId754" name="Control 1458"/>
    <control shapeId="18867" r:id="rId755" name="Control 1459"/>
    <control shapeId="18868" r:id="rId756" name="Control 1460"/>
    <control shapeId="18870" r:id="rId757" name="Control 1462"/>
    <control shapeId="18872" r:id="rId758" name="Control 1464"/>
    <control shapeId="18874" r:id="rId759" name="Control 1466"/>
    <control shapeId="18876" r:id="rId760" name="Control 1468"/>
    <control shapeId="18878" r:id="rId761" name="Control 1470"/>
    <control shapeId="18880" r:id="rId762" name="Control 1472"/>
    <control shapeId="18882" r:id="rId763" name="Control 1474"/>
    <control shapeId="18884" r:id="rId764" name="Control 1476"/>
    <control shapeId="18886" r:id="rId765" name="Control 1478"/>
    <control shapeId="18888" r:id="rId766" name="Control 1480"/>
    <control shapeId="18890" r:id="rId767" name="Control 1482"/>
    <control shapeId="18892" r:id="rId768" name="Control 1484"/>
    <control shapeId="18894" r:id="rId769" name="Control 1486"/>
    <control shapeId="18896" r:id="rId770" name="Control 1488"/>
    <control shapeId="18898" r:id="rId771" name="Control 1490"/>
    <control shapeId="18900" r:id="rId772" name="Control 1492"/>
    <control shapeId="18902" r:id="rId773" name="Control 1494"/>
    <control shapeId="18904" r:id="rId774" name="Control 1496"/>
    <control shapeId="18906" r:id="rId775" name="Control 1498"/>
    <control shapeId="18908" r:id="rId776" name="Control 1500"/>
    <control shapeId="18910" r:id="rId777" name="Control 1502"/>
    <control shapeId="18912" r:id="rId778" name="Control 1504"/>
    <control shapeId="18914" r:id="rId779" name="Control 1506"/>
    <control shapeId="18916" r:id="rId780" name="Control 1508"/>
    <control shapeId="18918" r:id="rId781" name="Control 1510"/>
  </controls>
</worksheet>
</file>

<file path=xl/worksheets/sheet3.xml><?xml version="1.0" encoding="utf-8"?>
<worksheet xmlns="http://schemas.openxmlformats.org/spreadsheetml/2006/main" xmlns:r="http://schemas.openxmlformats.org/officeDocument/2006/relationships">
  <dimension ref="A1:E276"/>
  <sheetViews>
    <sheetView workbookViewId="0">
      <pane ySplit="1" topLeftCell="A2" activePane="bottomLeft" state="frozen"/>
      <selection pane="bottomLeft" activeCell="A275" sqref="A261:XFD275"/>
    </sheetView>
  </sheetViews>
  <sheetFormatPr defaultColWidth="11.42578125" defaultRowHeight="11.25"/>
  <cols>
    <col min="1" max="1" width="6.7109375" style="57" customWidth="1"/>
    <col min="2" max="2" width="9.7109375" style="127" customWidth="1"/>
    <col min="3" max="3" width="50.7109375" style="57" customWidth="1"/>
    <col min="4" max="10" width="10.7109375" style="57" customWidth="1"/>
    <col min="11" max="16384" width="11.42578125" style="57"/>
  </cols>
  <sheetData>
    <row r="1" spans="1:5" s="113" customFormat="1" ht="15" customHeight="1">
      <c r="A1" s="59" t="s">
        <v>75</v>
      </c>
      <c r="B1" s="122" t="s">
        <v>48</v>
      </c>
      <c r="C1" s="122" t="s">
        <v>33</v>
      </c>
      <c r="D1" s="122" t="s">
        <v>76</v>
      </c>
      <c r="E1" s="61" t="s">
        <v>78</v>
      </c>
    </row>
    <row r="2" spans="1:5" s="113" customFormat="1" ht="15" customHeight="1" thickBot="1">
      <c r="A2" s="48" t="s">
        <v>23</v>
      </c>
      <c r="B2" s="103">
        <v>40421</v>
      </c>
      <c r="C2" s="104" t="s">
        <v>176</v>
      </c>
      <c r="D2" s="123"/>
      <c r="E2" s="124">
        <v>34.93</v>
      </c>
    </row>
    <row r="3" spans="1:5" ht="15" customHeight="1" thickTop="1" thickBot="1">
      <c r="A3" s="67"/>
      <c r="B3" s="68"/>
      <c r="C3" s="47" t="s">
        <v>1</v>
      </c>
      <c r="D3" s="69"/>
      <c r="E3" s="70"/>
    </row>
    <row r="4" spans="1:5" ht="15" customHeight="1" thickTop="1">
      <c r="A4" s="48" t="s">
        <v>23</v>
      </c>
      <c r="B4" s="103">
        <v>40434</v>
      </c>
      <c r="C4" s="104" t="s">
        <v>315</v>
      </c>
      <c r="D4" s="121">
        <v>10</v>
      </c>
      <c r="E4" s="125">
        <f>E2+D4</f>
        <v>44.93</v>
      </c>
    </row>
    <row r="5" spans="1:5" ht="15" customHeight="1">
      <c r="A5" s="48" t="s">
        <v>23</v>
      </c>
      <c r="B5" s="103">
        <v>40434</v>
      </c>
      <c r="C5" s="104" t="s">
        <v>316</v>
      </c>
      <c r="D5" s="121">
        <v>25</v>
      </c>
      <c r="E5" s="125">
        <f>E4+D5</f>
        <v>69.930000000000007</v>
      </c>
    </row>
    <row r="6" spans="1:5" ht="15" customHeight="1">
      <c r="A6" s="48" t="s">
        <v>23</v>
      </c>
      <c r="B6" s="103">
        <v>40436</v>
      </c>
      <c r="C6" s="104" t="s">
        <v>317</v>
      </c>
      <c r="D6" s="121">
        <v>25</v>
      </c>
      <c r="E6" s="125">
        <f t="shared" ref="E6:E17" si="0">E5+D6</f>
        <v>94.93</v>
      </c>
    </row>
    <row r="7" spans="1:5" ht="15" customHeight="1">
      <c r="A7" s="48" t="s">
        <v>23</v>
      </c>
      <c r="B7" s="103">
        <v>40437</v>
      </c>
      <c r="C7" s="104" t="s">
        <v>318</v>
      </c>
      <c r="D7" s="121">
        <v>25</v>
      </c>
      <c r="E7" s="125">
        <f t="shared" si="0"/>
        <v>119.93</v>
      </c>
    </row>
    <row r="8" spans="1:5" ht="15" customHeight="1">
      <c r="A8" s="48" t="s">
        <v>23</v>
      </c>
      <c r="B8" s="103">
        <v>40438</v>
      </c>
      <c r="C8" s="104" t="s">
        <v>319</v>
      </c>
      <c r="D8" s="121">
        <v>25</v>
      </c>
      <c r="E8" s="125">
        <f t="shared" si="0"/>
        <v>144.93</v>
      </c>
    </row>
    <row r="9" spans="1:5" ht="15" customHeight="1">
      <c r="A9" s="48" t="s">
        <v>23</v>
      </c>
      <c r="B9" s="103">
        <v>40438</v>
      </c>
      <c r="C9" s="104" t="s">
        <v>320</v>
      </c>
      <c r="D9" s="121">
        <v>66.44</v>
      </c>
      <c r="E9" s="125">
        <f t="shared" si="0"/>
        <v>211.37</v>
      </c>
    </row>
    <row r="10" spans="1:5" ht="15" customHeight="1">
      <c r="A10" s="48" t="s">
        <v>23</v>
      </c>
      <c r="B10" s="103">
        <v>40441</v>
      </c>
      <c r="C10" s="104" t="s">
        <v>321</v>
      </c>
      <c r="D10" s="121">
        <v>37.5</v>
      </c>
      <c r="E10" s="125">
        <f t="shared" si="0"/>
        <v>248.87</v>
      </c>
    </row>
    <row r="11" spans="1:5" ht="15" customHeight="1">
      <c r="A11" s="48" t="s">
        <v>23</v>
      </c>
      <c r="B11" s="103">
        <v>40443</v>
      </c>
      <c r="C11" s="104" t="s">
        <v>322</v>
      </c>
      <c r="D11" s="121">
        <v>100</v>
      </c>
      <c r="E11" s="125">
        <f t="shared" si="0"/>
        <v>348.87</v>
      </c>
    </row>
    <row r="12" spans="1:5" ht="15" customHeight="1">
      <c r="A12" s="48" t="s">
        <v>23</v>
      </c>
      <c r="B12" s="103">
        <v>40450</v>
      </c>
      <c r="C12" s="104" t="s">
        <v>323</v>
      </c>
      <c r="D12" s="121">
        <v>25</v>
      </c>
      <c r="E12" s="125">
        <f t="shared" si="0"/>
        <v>373.87</v>
      </c>
    </row>
    <row r="13" spans="1:5" ht="15" customHeight="1">
      <c r="A13" s="48" t="s">
        <v>23</v>
      </c>
      <c r="B13" s="103">
        <v>40450</v>
      </c>
      <c r="C13" s="104" t="s">
        <v>324</v>
      </c>
      <c r="D13" s="121">
        <v>25</v>
      </c>
      <c r="E13" s="125">
        <f t="shared" si="0"/>
        <v>398.87</v>
      </c>
    </row>
    <row r="14" spans="1:5" ht="15" customHeight="1">
      <c r="A14" s="48" t="s">
        <v>23</v>
      </c>
      <c r="B14" s="103">
        <v>40450</v>
      </c>
      <c r="C14" s="104" t="s">
        <v>325</v>
      </c>
      <c r="D14" s="121">
        <v>38.54</v>
      </c>
      <c r="E14" s="125">
        <f t="shared" si="0"/>
        <v>437.41</v>
      </c>
    </row>
    <row r="15" spans="1:5" ht="15" customHeight="1">
      <c r="A15" s="48" t="s">
        <v>23</v>
      </c>
      <c r="B15" s="103">
        <v>40451</v>
      </c>
      <c r="C15" s="104" t="s">
        <v>326</v>
      </c>
      <c r="D15" s="121">
        <v>25</v>
      </c>
      <c r="E15" s="125">
        <f t="shared" si="0"/>
        <v>462.41</v>
      </c>
    </row>
    <row r="16" spans="1:5" ht="15" customHeight="1">
      <c r="A16" s="48" t="s">
        <v>23</v>
      </c>
      <c r="B16" s="103">
        <v>40451</v>
      </c>
      <c r="C16" s="104" t="s">
        <v>327</v>
      </c>
      <c r="D16" s="121">
        <v>137.41</v>
      </c>
      <c r="E16" s="125">
        <f t="shared" si="0"/>
        <v>599.82000000000005</v>
      </c>
    </row>
    <row r="17" spans="1:5" ht="15" customHeight="1" thickBot="1">
      <c r="A17" s="48" t="s">
        <v>23</v>
      </c>
      <c r="B17" s="103">
        <v>40451</v>
      </c>
      <c r="C17" s="104" t="s">
        <v>45</v>
      </c>
      <c r="D17" s="121">
        <v>4.5</v>
      </c>
      <c r="E17" s="125">
        <f t="shared" si="0"/>
        <v>604.32000000000005</v>
      </c>
    </row>
    <row r="18" spans="1:5" ht="15" customHeight="1" thickTop="1" thickBot="1">
      <c r="A18" s="67"/>
      <c r="B18" s="68"/>
      <c r="C18" s="47" t="s">
        <v>186</v>
      </c>
      <c r="D18" s="69"/>
      <c r="E18" s="70"/>
    </row>
    <row r="19" spans="1:5" ht="15" customHeight="1" thickTop="1">
      <c r="A19" s="48" t="s">
        <v>23</v>
      </c>
      <c r="B19" s="103">
        <v>40452</v>
      </c>
      <c r="C19" s="104" t="s">
        <v>328</v>
      </c>
      <c r="D19" s="121">
        <v>25</v>
      </c>
      <c r="E19" s="125">
        <f>E17+D19</f>
        <v>629.32000000000005</v>
      </c>
    </row>
    <row r="20" spans="1:5" ht="15" customHeight="1">
      <c r="A20" s="48" t="s">
        <v>23</v>
      </c>
      <c r="B20" s="103">
        <v>40455</v>
      </c>
      <c r="C20" s="104" t="s">
        <v>329</v>
      </c>
      <c r="D20" s="121">
        <v>25</v>
      </c>
      <c r="E20" s="125">
        <f>E19+D20</f>
        <v>654.32000000000005</v>
      </c>
    </row>
    <row r="21" spans="1:5" ht="15" customHeight="1">
      <c r="A21" s="48" t="s">
        <v>23</v>
      </c>
      <c r="B21" s="103">
        <v>40455</v>
      </c>
      <c r="C21" s="104" t="s">
        <v>330</v>
      </c>
      <c r="D21" s="121">
        <v>25</v>
      </c>
      <c r="E21" s="125">
        <f t="shared" ref="E21:E38" si="1">E20+D21</f>
        <v>679.32</v>
      </c>
    </row>
    <row r="22" spans="1:5" ht="15" customHeight="1">
      <c r="A22" s="48" t="s">
        <v>23</v>
      </c>
      <c r="B22" s="103">
        <v>40455</v>
      </c>
      <c r="C22" s="104" t="s">
        <v>331</v>
      </c>
      <c r="D22" s="121">
        <v>25</v>
      </c>
      <c r="E22" s="125">
        <f t="shared" si="1"/>
        <v>704.32</v>
      </c>
    </row>
    <row r="23" spans="1:5" ht="15" customHeight="1">
      <c r="A23" s="48" t="s">
        <v>23</v>
      </c>
      <c r="B23" s="103">
        <v>40455</v>
      </c>
      <c r="C23" s="104" t="s">
        <v>332</v>
      </c>
      <c r="D23" s="121">
        <v>25</v>
      </c>
      <c r="E23" s="125">
        <f t="shared" si="1"/>
        <v>729.32</v>
      </c>
    </row>
    <row r="24" spans="1:5" ht="15" customHeight="1">
      <c r="A24" s="48" t="s">
        <v>23</v>
      </c>
      <c r="B24" s="103">
        <v>40456</v>
      </c>
      <c r="C24" s="104" t="s">
        <v>333</v>
      </c>
      <c r="D24" s="121">
        <v>25</v>
      </c>
      <c r="E24" s="125">
        <f t="shared" si="1"/>
        <v>754.32</v>
      </c>
    </row>
    <row r="25" spans="1:5" ht="15" customHeight="1">
      <c r="A25" s="48" t="s">
        <v>23</v>
      </c>
      <c r="B25" s="103">
        <v>40456</v>
      </c>
      <c r="C25" s="104" t="s">
        <v>334</v>
      </c>
      <c r="D25" s="121">
        <v>-25</v>
      </c>
      <c r="E25" s="125">
        <f t="shared" si="1"/>
        <v>729.32</v>
      </c>
    </row>
    <row r="26" spans="1:5" ht="15" customHeight="1">
      <c r="A26" s="48" t="s">
        <v>23</v>
      </c>
      <c r="B26" s="103">
        <v>40457</v>
      </c>
      <c r="C26" s="104" t="s">
        <v>335</v>
      </c>
      <c r="D26" s="121">
        <v>500</v>
      </c>
      <c r="E26" s="125">
        <f t="shared" si="1"/>
        <v>1229.3200000000002</v>
      </c>
    </row>
    <row r="27" spans="1:5" ht="15" customHeight="1">
      <c r="A27" s="48" t="s">
        <v>23</v>
      </c>
      <c r="B27" s="103">
        <v>40457</v>
      </c>
      <c r="C27" s="104" t="s">
        <v>336</v>
      </c>
      <c r="D27" s="121">
        <v>-200</v>
      </c>
      <c r="E27" s="125">
        <f t="shared" si="1"/>
        <v>1029.3200000000002</v>
      </c>
    </row>
    <row r="28" spans="1:5" ht="15" customHeight="1">
      <c r="A28" s="48" t="s">
        <v>23</v>
      </c>
      <c r="B28" s="103">
        <v>40457</v>
      </c>
      <c r="C28" s="104" t="s">
        <v>337</v>
      </c>
      <c r="D28" s="121">
        <v>-240</v>
      </c>
      <c r="E28" s="125">
        <f t="shared" si="1"/>
        <v>789.32000000000016</v>
      </c>
    </row>
    <row r="29" spans="1:5" ht="15" customHeight="1">
      <c r="A29" s="48" t="s">
        <v>23</v>
      </c>
      <c r="B29" s="103">
        <v>40459</v>
      </c>
      <c r="C29" s="104" t="s">
        <v>338</v>
      </c>
      <c r="D29" s="121">
        <v>70</v>
      </c>
      <c r="E29" s="125">
        <f t="shared" si="1"/>
        <v>859.32000000000016</v>
      </c>
    </row>
    <row r="30" spans="1:5" ht="15" customHeight="1">
      <c r="A30" s="48" t="s">
        <v>23</v>
      </c>
      <c r="B30" s="103">
        <v>40466</v>
      </c>
      <c r="C30" s="104" t="s">
        <v>339</v>
      </c>
      <c r="D30" s="121">
        <v>96.67</v>
      </c>
      <c r="E30" s="125">
        <f t="shared" si="1"/>
        <v>955.99000000000012</v>
      </c>
    </row>
    <row r="31" spans="1:5" ht="15" customHeight="1">
      <c r="A31" s="48" t="s">
        <v>23</v>
      </c>
      <c r="B31" s="103">
        <v>40466</v>
      </c>
      <c r="C31" s="104" t="s">
        <v>21</v>
      </c>
      <c r="D31" s="121">
        <v>-11</v>
      </c>
      <c r="E31" s="125">
        <f t="shared" si="1"/>
        <v>944.99000000000012</v>
      </c>
    </row>
    <row r="32" spans="1:5" ht="15" customHeight="1">
      <c r="A32" s="48" t="s">
        <v>23</v>
      </c>
      <c r="B32" s="103">
        <v>40470</v>
      </c>
      <c r="C32" s="104" t="s">
        <v>340</v>
      </c>
      <c r="D32" s="121">
        <v>-510</v>
      </c>
      <c r="E32" s="125">
        <f t="shared" si="1"/>
        <v>434.99000000000012</v>
      </c>
    </row>
    <row r="33" spans="1:5" ht="15" customHeight="1">
      <c r="A33" s="48" t="s">
        <v>23</v>
      </c>
      <c r="B33" s="103">
        <v>40470</v>
      </c>
      <c r="C33" s="104" t="s">
        <v>340</v>
      </c>
      <c r="D33" s="121">
        <v>-300</v>
      </c>
      <c r="E33" s="125">
        <f t="shared" si="1"/>
        <v>134.99000000000012</v>
      </c>
    </row>
    <row r="34" spans="1:5" ht="15" customHeight="1">
      <c r="A34" s="48" t="s">
        <v>23</v>
      </c>
      <c r="B34" s="103">
        <v>40470</v>
      </c>
      <c r="C34" s="104" t="s">
        <v>341</v>
      </c>
      <c r="D34" s="121">
        <v>25</v>
      </c>
      <c r="E34" s="125">
        <f t="shared" si="1"/>
        <v>159.99000000000012</v>
      </c>
    </row>
    <row r="35" spans="1:5" ht="15" customHeight="1">
      <c r="A35" s="48" t="s">
        <v>23</v>
      </c>
      <c r="B35" s="103">
        <v>40471</v>
      </c>
      <c r="C35" s="104" t="s">
        <v>45</v>
      </c>
      <c r="D35" s="121">
        <v>4.5</v>
      </c>
      <c r="E35" s="125">
        <f t="shared" si="1"/>
        <v>164.49000000000012</v>
      </c>
    </row>
    <row r="36" spans="1:5" ht="15" customHeight="1">
      <c r="A36" s="48" t="s">
        <v>23</v>
      </c>
      <c r="B36" s="103">
        <v>40473</v>
      </c>
      <c r="C36" s="104" t="s">
        <v>342</v>
      </c>
      <c r="D36" s="121">
        <v>9</v>
      </c>
      <c r="E36" s="125">
        <f t="shared" si="1"/>
        <v>173.49000000000012</v>
      </c>
    </row>
    <row r="37" spans="1:5" ht="15" customHeight="1">
      <c r="A37" s="48" t="s">
        <v>23</v>
      </c>
      <c r="B37" s="103">
        <v>40478</v>
      </c>
      <c r="C37" s="104" t="s">
        <v>343</v>
      </c>
      <c r="D37" s="121">
        <v>-50</v>
      </c>
      <c r="E37" s="125">
        <f t="shared" si="1"/>
        <v>123.49000000000012</v>
      </c>
    </row>
    <row r="38" spans="1:5" ht="15" customHeight="1" thickBot="1">
      <c r="A38" s="48" t="s">
        <v>23</v>
      </c>
      <c r="B38" s="103">
        <v>40480</v>
      </c>
      <c r="C38" s="104" t="s">
        <v>344</v>
      </c>
      <c r="D38" s="121">
        <v>-30</v>
      </c>
      <c r="E38" s="125">
        <f t="shared" si="1"/>
        <v>93.490000000000123</v>
      </c>
    </row>
    <row r="39" spans="1:5" ht="15" customHeight="1" thickTop="1" thickBot="1">
      <c r="A39" s="67"/>
      <c r="B39" s="68"/>
      <c r="C39" s="47" t="s">
        <v>148</v>
      </c>
      <c r="D39" s="126"/>
      <c r="E39" s="70"/>
    </row>
    <row r="40" spans="1:5" ht="15" customHeight="1" thickTop="1">
      <c r="A40" s="48" t="s">
        <v>23</v>
      </c>
      <c r="B40" s="103">
        <v>40485</v>
      </c>
      <c r="C40" s="104" t="s">
        <v>335</v>
      </c>
      <c r="D40" s="121">
        <v>1180</v>
      </c>
      <c r="E40" s="125">
        <f>E38+D40</f>
        <v>1273.4900000000002</v>
      </c>
    </row>
    <row r="41" spans="1:5" ht="15" customHeight="1">
      <c r="A41" s="48" t="s">
        <v>23</v>
      </c>
      <c r="B41" s="103">
        <v>40485</v>
      </c>
      <c r="C41" s="104" t="s">
        <v>345</v>
      </c>
      <c r="D41" s="121">
        <v>-240</v>
      </c>
      <c r="E41" s="125">
        <f>E40+D41</f>
        <v>1033.4900000000002</v>
      </c>
    </row>
    <row r="42" spans="1:5" ht="15" customHeight="1">
      <c r="A42" s="48" t="s">
        <v>23</v>
      </c>
      <c r="B42" s="103">
        <v>40485</v>
      </c>
      <c r="C42" s="104" t="s">
        <v>336</v>
      </c>
      <c r="D42" s="121">
        <v>-200</v>
      </c>
      <c r="E42" s="125">
        <f>E41+D42</f>
        <v>833.49000000000024</v>
      </c>
    </row>
    <row r="43" spans="1:5" ht="15" customHeight="1">
      <c r="A43" s="48" t="s">
        <v>23</v>
      </c>
      <c r="B43" s="103">
        <v>40485</v>
      </c>
      <c r="C43" s="104" t="s">
        <v>337</v>
      </c>
      <c r="D43" s="121">
        <v>-442</v>
      </c>
      <c r="E43" s="125">
        <f>E42+D43</f>
        <v>391.49000000000024</v>
      </c>
    </row>
    <row r="44" spans="1:5" ht="15" customHeight="1">
      <c r="A44" s="48" t="s">
        <v>23</v>
      </c>
      <c r="B44" s="103">
        <v>40485</v>
      </c>
      <c r="C44" s="104" t="s">
        <v>346</v>
      </c>
      <c r="D44" s="121">
        <v>-200</v>
      </c>
      <c r="E44" s="125">
        <f>E43+D44</f>
        <v>191.49000000000024</v>
      </c>
    </row>
    <row r="45" spans="1:5" ht="15" customHeight="1">
      <c r="A45" s="48" t="s">
        <v>23</v>
      </c>
      <c r="B45" s="103">
        <v>40485</v>
      </c>
      <c r="C45" s="104" t="s">
        <v>347</v>
      </c>
      <c r="D45" s="121">
        <v>-3</v>
      </c>
      <c r="E45" s="125">
        <f>E44+D45</f>
        <v>188.49000000000024</v>
      </c>
    </row>
    <row r="46" spans="1:5" ht="15" customHeight="1">
      <c r="A46" s="48" t="s">
        <v>23</v>
      </c>
      <c r="B46" s="103">
        <v>40498</v>
      </c>
      <c r="C46" s="104" t="s">
        <v>348</v>
      </c>
      <c r="D46" s="121">
        <v>25</v>
      </c>
      <c r="E46" s="125">
        <f t="shared" ref="E46:E53" si="2">E45+D46</f>
        <v>213.49000000000024</v>
      </c>
    </row>
    <row r="47" spans="1:5" ht="15" customHeight="1">
      <c r="A47" s="48" t="s">
        <v>23</v>
      </c>
      <c r="B47" s="103">
        <v>40504</v>
      </c>
      <c r="C47" s="104" t="s">
        <v>349</v>
      </c>
      <c r="D47" s="121">
        <v>57.76</v>
      </c>
      <c r="E47" s="125">
        <f t="shared" si="2"/>
        <v>271.25000000000023</v>
      </c>
    </row>
    <row r="48" spans="1:5" ht="15" customHeight="1">
      <c r="A48" s="48" t="s">
        <v>23</v>
      </c>
      <c r="B48" s="103">
        <v>40507</v>
      </c>
      <c r="C48" s="104" t="s">
        <v>350</v>
      </c>
      <c r="D48" s="121">
        <v>-23.04</v>
      </c>
      <c r="E48" s="125">
        <f t="shared" si="2"/>
        <v>248.21000000000024</v>
      </c>
    </row>
    <row r="49" spans="1:5" ht="15" customHeight="1">
      <c r="A49" s="48" t="s">
        <v>23</v>
      </c>
      <c r="B49" s="103">
        <v>40512</v>
      </c>
      <c r="C49" s="104" t="s">
        <v>335</v>
      </c>
      <c r="D49" s="121">
        <v>930.75</v>
      </c>
      <c r="E49" s="125">
        <f t="shared" si="2"/>
        <v>1178.9600000000003</v>
      </c>
    </row>
    <row r="50" spans="1:5" ht="15" customHeight="1">
      <c r="A50" s="48" t="s">
        <v>23</v>
      </c>
      <c r="B50" s="103">
        <v>40512</v>
      </c>
      <c r="C50" s="104" t="s">
        <v>336</v>
      </c>
      <c r="D50" s="121">
        <v>-200</v>
      </c>
      <c r="E50" s="125">
        <f t="shared" si="2"/>
        <v>978.96000000000026</v>
      </c>
    </row>
    <row r="51" spans="1:5" ht="15" customHeight="1">
      <c r="A51" s="48" t="s">
        <v>23</v>
      </c>
      <c r="B51" s="103">
        <v>40512</v>
      </c>
      <c r="C51" s="104" t="s">
        <v>346</v>
      </c>
      <c r="D51" s="121">
        <v>-200</v>
      </c>
      <c r="E51" s="125">
        <f t="shared" si="2"/>
        <v>778.96000000000026</v>
      </c>
    </row>
    <row r="52" spans="1:5" ht="15" customHeight="1">
      <c r="A52" s="48" t="s">
        <v>23</v>
      </c>
      <c r="B52" s="103">
        <v>40512</v>
      </c>
      <c r="C52" s="104" t="s">
        <v>351</v>
      </c>
      <c r="D52" s="121">
        <v>-80</v>
      </c>
      <c r="E52" s="125">
        <f t="shared" si="2"/>
        <v>698.96000000000026</v>
      </c>
    </row>
    <row r="53" spans="1:5" ht="15" customHeight="1" thickBot="1">
      <c r="A53" s="48" t="s">
        <v>23</v>
      </c>
      <c r="B53" s="103">
        <v>40512</v>
      </c>
      <c r="C53" s="104" t="s">
        <v>337</v>
      </c>
      <c r="D53" s="121">
        <v>-450.75</v>
      </c>
      <c r="E53" s="125">
        <f t="shared" si="2"/>
        <v>248.21000000000026</v>
      </c>
    </row>
    <row r="54" spans="1:5" ht="15" customHeight="1" thickTop="1" thickBot="1">
      <c r="A54" s="67"/>
      <c r="B54" s="68"/>
      <c r="C54" s="47" t="s">
        <v>149</v>
      </c>
      <c r="D54" s="126"/>
      <c r="E54" s="70"/>
    </row>
    <row r="55" spans="1:5" ht="15" customHeight="1" thickTop="1">
      <c r="A55" s="48" t="s">
        <v>23</v>
      </c>
      <c r="B55" s="103">
        <v>40514</v>
      </c>
      <c r="C55" s="104" t="s">
        <v>352</v>
      </c>
      <c r="D55" s="121">
        <v>51.52</v>
      </c>
      <c r="E55" s="125">
        <f>E53+D55</f>
        <v>299.73000000000025</v>
      </c>
    </row>
    <row r="56" spans="1:5" ht="15" customHeight="1">
      <c r="A56" s="48" t="s">
        <v>23</v>
      </c>
      <c r="B56" s="103">
        <v>40521</v>
      </c>
      <c r="C56" s="104" t="s">
        <v>353</v>
      </c>
      <c r="D56" s="121">
        <v>-17.22</v>
      </c>
      <c r="E56" s="125">
        <f>E55+D56</f>
        <v>282.51000000000022</v>
      </c>
    </row>
    <row r="57" spans="1:5" ht="15" customHeight="1">
      <c r="A57" s="48" t="s">
        <v>23</v>
      </c>
      <c r="B57" s="103">
        <v>40521</v>
      </c>
      <c r="C57" s="104" t="s">
        <v>354</v>
      </c>
      <c r="D57" s="121">
        <v>2.76</v>
      </c>
      <c r="E57" s="125">
        <f t="shared" ref="E57:E67" si="3">E56+D57</f>
        <v>285.27000000000021</v>
      </c>
    </row>
    <row r="58" spans="1:5" ht="15" customHeight="1">
      <c r="A58" s="48" t="s">
        <v>23</v>
      </c>
      <c r="B58" s="103">
        <v>40522</v>
      </c>
      <c r="C58" s="104" t="s">
        <v>355</v>
      </c>
      <c r="D58" s="121">
        <v>-17.239999999999998</v>
      </c>
      <c r="E58" s="125">
        <f t="shared" si="3"/>
        <v>268.0300000000002</v>
      </c>
    </row>
    <row r="59" spans="1:5" ht="15" customHeight="1">
      <c r="A59" s="48" t="s">
        <v>23</v>
      </c>
      <c r="B59" s="103">
        <v>40528</v>
      </c>
      <c r="C59" s="104" t="s">
        <v>356</v>
      </c>
      <c r="D59" s="121">
        <v>25</v>
      </c>
      <c r="E59" s="125">
        <f t="shared" si="3"/>
        <v>293.0300000000002</v>
      </c>
    </row>
    <row r="60" spans="1:5" ht="15" customHeight="1">
      <c r="A60" s="48" t="s">
        <v>23</v>
      </c>
      <c r="B60" s="103">
        <v>40528</v>
      </c>
      <c r="C60" s="104" t="s">
        <v>357</v>
      </c>
      <c r="D60" s="121">
        <v>25</v>
      </c>
      <c r="E60" s="125">
        <f t="shared" si="3"/>
        <v>318.0300000000002</v>
      </c>
    </row>
    <row r="61" spans="1:5" ht="15" customHeight="1">
      <c r="A61" s="48" t="s">
        <v>23</v>
      </c>
      <c r="B61" s="103">
        <v>40528</v>
      </c>
      <c r="C61" s="104" t="s">
        <v>358</v>
      </c>
      <c r="D61" s="121">
        <v>18</v>
      </c>
      <c r="E61" s="125">
        <f t="shared" si="3"/>
        <v>336.0300000000002</v>
      </c>
    </row>
    <row r="62" spans="1:5" ht="15" customHeight="1">
      <c r="A62" s="48" t="s">
        <v>23</v>
      </c>
      <c r="B62" s="103">
        <v>40532</v>
      </c>
      <c r="C62" s="104" t="s">
        <v>359</v>
      </c>
      <c r="D62" s="121">
        <v>-29.45</v>
      </c>
      <c r="E62" s="125">
        <f t="shared" si="3"/>
        <v>306.58000000000021</v>
      </c>
    </row>
    <row r="63" spans="1:5" ht="15" customHeight="1">
      <c r="A63" s="48" t="s">
        <v>23</v>
      </c>
      <c r="B63" s="103">
        <v>40533</v>
      </c>
      <c r="C63" s="104" t="s">
        <v>360</v>
      </c>
      <c r="D63" s="121">
        <v>38.76</v>
      </c>
      <c r="E63" s="125">
        <f t="shared" si="3"/>
        <v>345.3400000000002</v>
      </c>
    </row>
    <row r="64" spans="1:5" ht="15" customHeight="1">
      <c r="A64" s="48" t="s">
        <v>23</v>
      </c>
      <c r="B64" s="103">
        <v>40541</v>
      </c>
      <c r="C64" s="104" t="s">
        <v>361</v>
      </c>
      <c r="D64" s="121">
        <v>6</v>
      </c>
      <c r="E64" s="125">
        <f t="shared" si="3"/>
        <v>351.3400000000002</v>
      </c>
    </row>
    <row r="65" spans="1:5" ht="15" customHeight="1">
      <c r="A65" s="48" t="s">
        <v>23</v>
      </c>
      <c r="B65" s="103">
        <v>40541</v>
      </c>
      <c r="C65" s="104" t="s">
        <v>362</v>
      </c>
      <c r="D65" s="121">
        <v>6</v>
      </c>
      <c r="E65" s="125">
        <f t="shared" si="3"/>
        <v>357.3400000000002</v>
      </c>
    </row>
    <row r="66" spans="1:5" ht="15" customHeight="1">
      <c r="A66" s="48" t="s">
        <v>23</v>
      </c>
      <c r="B66" s="103">
        <v>40543</v>
      </c>
      <c r="C66" s="104" t="s">
        <v>363</v>
      </c>
      <c r="D66" s="121">
        <v>6</v>
      </c>
      <c r="E66" s="125">
        <f t="shared" si="3"/>
        <v>363.3400000000002</v>
      </c>
    </row>
    <row r="67" spans="1:5" ht="15" customHeight="1" thickBot="1">
      <c r="A67" s="48" t="s">
        <v>23</v>
      </c>
      <c r="B67" s="103">
        <v>40543</v>
      </c>
      <c r="C67" s="104" t="s">
        <v>364</v>
      </c>
      <c r="D67" s="121">
        <v>6</v>
      </c>
      <c r="E67" s="125">
        <f t="shared" si="3"/>
        <v>369.3400000000002</v>
      </c>
    </row>
    <row r="68" spans="1:5" ht="15" customHeight="1" thickTop="1" thickBot="1">
      <c r="A68" s="67"/>
      <c r="B68" s="68"/>
      <c r="C68" s="47" t="s">
        <v>150</v>
      </c>
      <c r="D68" s="126"/>
      <c r="E68" s="70"/>
    </row>
    <row r="69" spans="1:5" ht="15" customHeight="1" thickTop="1">
      <c r="A69" s="48" t="s">
        <v>23</v>
      </c>
      <c r="B69" s="103">
        <v>40546</v>
      </c>
      <c r="C69" s="104" t="s">
        <v>365</v>
      </c>
      <c r="D69" s="121">
        <v>6</v>
      </c>
      <c r="E69" s="125">
        <f>E67+D69</f>
        <v>375.3400000000002</v>
      </c>
    </row>
    <row r="70" spans="1:5" ht="15" customHeight="1">
      <c r="A70" s="48" t="s">
        <v>23</v>
      </c>
      <c r="B70" s="103">
        <v>40547</v>
      </c>
      <c r="C70" s="104" t="s">
        <v>366</v>
      </c>
      <c r="D70" s="121">
        <v>6</v>
      </c>
      <c r="E70" s="125">
        <f>E69+D70</f>
        <v>381.3400000000002</v>
      </c>
    </row>
    <row r="71" spans="1:5" ht="15" customHeight="1">
      <c r="A71" s="48" t="s">
        <v>23</v>
      </c>
      <c r="B71" s="103">
        <v>40548</v>
      </c>
      <c r="C71" s="104" t="s">
        <v>367</v>
      </c>
      <c r="D71" s="121">
        <v>100.26</v>
      </c>
      <c r="E71" s="125">
        <f t="shared" ref="E71:E134" si="4">E70+D71</f>
        <v>481.60000000000019</v>
      </c>
    </row>
    <row r="72" spans="1:5" ht="15" customHeight="1">
      <c r="A72" s="48" t="s">
        <v>23</v>
      </c>
      <c r="B72" s="103">
        <v>40553</v>
      </c>
      <c r="C72" s="104" t="s">
        <v>45</v>
      </c>
      <c r="D72" s="121">
        <v>4.5</v>
      </c>
      <c r="E72" s="125">
        <f t="shared" si="4"/>
        <v>486.10000000000019</v>
      </c>
    </row>
    <row r="73" spans="1:5" ht="15" customHeight="1">
      <c r="A73" s="48" t="s">
        <v>23</v>
      </c>
      <c r="B73" s="103">
        <v>40553</v>
      </c>
      <c r="C73" s="104" t="s">
        <v>368</v>
      </c>
      <c r="D73" s="121">
        <v>6</v>
      </c>
      <c r="E73" s="125">
        <f t="shared" si="4"/>
        <v>492.10000000000019</v>
      </c>
    </row>
    <row r="74" spans="1:5" ht="15" customHeight="1">
      <c r="A74" s="48" t="s">
        <v>23</v>
      </c>
      <c r="B74" s="103">
        <v>40553</v>
      </c>
      <c r="C74" s="104" t="s">
        <v>369</v>
      </c>
      <c r="D74" s="121">
        <v>1122</v>
      </c>
      <c r="E74" s="125">
        <f t="shared" si="4"/>
        <v>1614.1000000000001</v>
      </c>
    </row>
    <row r="75" spans="1:5" ht="15" customHeight="1">
      <c r="A75" s="48" t="s">
        <v>23</v>
      </c>
      <c r="B75" s="103">
        <v>40553</v>
      </c>
      <c r="C75" s="104" t="s">
        <v>337</v>
      </c>
      <c r="D75" s="121">
        <v>-382</v>
      </c>
      <c r="E75" s="125">
        <f t="shared" si="4"/>
        <v>1232.1000000000001</v>
      </c>
    </row>
    <row r="76" spans="1:5" ht="15" customHeight="1">
      <c r="A76" s="48" t="s">
        <v>23</v>
      </c>
      <c r="B76" s="103">
        <v>40553</v>
      </c>
      <c r="C76" s="104" t="s">
        <v>346</v>
      </c>
      <c r="D76" s="121">
        <v>-200</v>
      </c>
      <c r="E76" s="125">
        <f t="shared" si="4"/>
        <v>1032.1000000000001</v>
      </c>
    </row>
    <row r="77" spans="1:5" ht="15" customHeight="1">
      <c r="A77" s="48" t="s">
        <v>23</v>
      </c>
      <c r="B77" s="103">
        <v>40553</v>
      </c>
      <c r="C77" s="104" t="s">
        <v>336</v>
      </c>
      <c r="D77" s="121">
        <v>-200</v>
      </c>
      <c r="E77" s="125">
        <f t="shared" si="4"/>
        <v>832.10000000000014</v>
      </c>
    </row>
    <row r="78" spans="1:5" ht="15" customHeight="1">
      <c r="A78" s="48" t="s">
        <v>23</v>
      </c>
      <c r="B78" s="103">
        <v>40553</v>
      </c>
      <c r="C78" s="104" t="s">
        <v>351</v>
      </c>
      <c r="D78" s="121">
        <v>-80</v>
      </c>
      <c r="E78" s="125">
        <f t="shared" si="4"/>
        <v>752.10000000000014</v>
      </c>
    </row>
    <row r="79" spans="1:5" ht="15" customHeight="1">
      <c r="A79" s="48" t="s">
        <v>23</v>
      </c>
      <c r="B79" s="103">
        <v>40553</v>
      </c>
      <c r="C79" s="104" t="s">
        <v>370</v>
      </c>
      <c r="D79" s="121">
        <v>-240</v>
      </c>
      <c r="E79" s="125">
        <f t="shared" si="4"/>
        <v>512.10000000000014</v>
      </c>
    </row>
    <row r="80" spans="1:5" ht="15" customHeight="1">
      <c r="A80" s="48" t="s">
        <v>23</v>
      </c>
      <c r="B80" s="103">
        <v>40553</v>
      </c>
      <c r="C80" s="104" t="s">
        <v>371</v>
      </c>
      <c r="D80" s="121">
        <v>-20</v>
      </c>
      <c r="E80" s="125">
        <f t="shared" si="4"/>
        <v>492.10000000000014</v>
      </c>
    </row>
    <row r="81" spans="1:5" ht="15" customHeight="1">
      <c r="A81" s="48" t="s">
        <v>23</v>
      </c>
      <c r="B81" s="103">
        <v>40553</v>
      </c>
      <c r="C81" s="104" t="s">
        <v>372</v>
      </c>
      <c r="D81" s="121">
        <v>6</v>
      </c>
      <c r="E81" s="125">
        <f t="shared" si="4"/>
        <v>498.10000000000014</v>
      </c>
    </row>
    <row r="82" spans="1:5" ht="15" customHeight="1">
      <c r="A82" s="48" t="s">
        <v>23</v>
      </c>
      <c r="B82" s="103">
        <v>40553</v>
      </c>
      <c r="C82" s="104" t="s">
        <v>373</v>
      </c>
      <c r="D82" s="121">
        <v>6</v>
      </c>
      <c r="E82" s="125">
        <f t="shared" si="4"/>
        <v>504.10000000000014</v>
      </c>
    </row>
    <row r="83" spans="1:5" ht="15" customHeight="1">
      <c r="A83" s="48" t="s">
        <v>23</v>
      </c>
      <c r="B83" s="103">
        <v>40553</v>
      </c>
      <c r="C83" s="104" t="s">
        <v>374</v>
      </c>
      <c r="D83" s="121">
        <v>6</v>
      </c>
      <c r="E83" s="125">
        <f t="shared" si="4"/>
        <v>510.10000000000014</v>
      </c>
    </row>
    <row r="84" spans="1:5" ht="15" customHeight="1">
      <c r="A84" s="48" t="s">
        <v>23</v>
      </c>
      <c r="B84" s="103">
        <v>40554</v>
      </c>
      <c r="C84" s="104" t="s">
        <v>375</v>
      </c>
      <c r="D84" s="121">
        <v>77.760000000000005</v>
      </c>
      <c r="E84" s="125">
        <f t="shared" si="4"/>
        <v>587.86000000000013</v>
      </c>
    </row>
    <row r="85" spans="1:5" ht="15" customHeight="1">
      <c r="A85" s="48" t="s">
        <v>23</v>
      </c>
      <c r="B85" s="103">
        <v>40554</v>
      </c>
      <c r="C85" s="104" t="s">
        <v>376</v>
      </c>
      <c r="D85" s="121">
        <v>-18</v>
      </c>
      <c r="E85" s="125">
        <f t="shared" si="4"/>
        <v>569.86000000000013</v>
      </c>
    </row>
    <row r="86" spans="1:5" ht="15" customHeight="1">
      <c r="A86" s="48" t="s">
        <v>23</v>
      </c>
      <c r="B86" s="103">
        <v>40554</v>
      </c>
      <c r="C86" s="104" t="s">
        <v>377</v>
      </c>
      <c r="D86" s="121">
        <v>6</v>
      </c>
      <c r="E86" s="125">
        <f t="shared" si="4"/>
        <v>575.86000000000013</v>
      </c>
    </row>
    <row r="87" spans="1:5" ht="15" customHeight="1">
      <c r="A87" s="48" t="s">
        <v>23</v>
      </c>
      <c r="B87" s="103">
        <v>40554</v>
      </c>
      <c r="C87" s="104" t="s">
        <v>378</v>
      </c>
      <c r="D87" s="121">
        <v>6</v>
      </c>
      <c r="E87" s="125">
        <f t="shared" si="4"/>
        <v>581.86000000000013</v>
      </c>
    </row>
    <row r="88" spans="1:5" ht="15" customHeight="1">
      <c r="A88" s="48" t="s">
        <v>23</v>
      </c>
      <c r="B88" s="103">
        <v>40554</v>
      </c>
      <c r="C88" s="104" t="s">
        <v>379</v>
      </c>
      <c r="D88" s="121">
        <v>6</v>
      </c>
      <c r="E88" s="125">
        <f t="shared" si="4"/>
        <v>587.86000000000013</v>
      </c>
    </row>
    <row r="89" spans="1:5" ht="15" customHeight="1">
      <c r="A89" s="48" t="s">
        <v>23</v>
      </c>
      <c r="B89" s="103">
        <v>40555</v>
      </c>
      <c r="C89" s="104" t="s">
        <v>380</v>
      </c>
      <c r="D89" s="121">
        <v>6</v>
      </c>
      <c r="E89" s="125">
        <f t="shared" si="4"/>
        <v>593.86000000000013</v>
      </c>
    </row>
    <row r="90" spans="1:5" ht="15" customHeight="1">
      <c r="A90" s="48" t="s">
        <v>23</v>
      </c>
      <c r="B90" s="103">
        <v>40555</v>
      </c>
      <c r="C90" s="104" t="s">
        <v>381</v>
      </c>
      <c r="D90" s="121">
        <v>6</v>
      </c>
      <c r="E90" s="125">
        <f t="shared" si="4"/>
        <v>599.86000000000013</v>
      </c>
    </row>
    <row r="91" spans="1:5" ht="15" customHeight="1">
      <c r="A91" s="48" t="s">
        <v>23</v>
      </c>
      <c r="B91" s="103">
        <v>40555</v>
      </c>
      <c r="C91" s="104" t="s">
        <v>382</v>
      </c>
      <c r="D91" s="121">
        <v>6</v>
      </c>
      <c r="E91" s="125">
        <f t="shared" si="4"/>
        <v>605.86000000000013</v>
      </c>
    </row>
    <row r="92" spans="1:5" ht="15" customHeight="1">
      <c r="A92" s="48" t="s">
        <v>23</v>
      </c>
      <c r="B92" s="103">
        <v>40555</v>
      </c>
      <c r="C92" s="104" t="s">
        <v>383</v>
      </c>
      <c r="D92" s="121">
        <v>6</v>
      </c>
      <c r="E92" s="125">
        <f t="shared" si="4"/>
        <v>611.86000000000013</v>
      </c>
    </row>
    <row r="93" spans="1:5" ht="15" customHeight="1">
      <c r="A93" s="48" t="s">
        <v>23</v>
      </c>
      <c r="B93" s="103">
        <v>40555</v>
      </c>
      <c r="C93" s="104" t="s">
        <v>384</v>
      </c>
      <c r="D93" s="121">
        <v>6</v>
      </c>
      <c r="E93" s="125">
        <f t="shared" si="4"/>
        <v>617.86000000000013</v>
      </c>
    </row>
    <row r="94" spans="1:5" ht="15" customHeight="1">
      <c r="A94" s="48" t="s">
        <v>23</v>
      </c>
      <c r="B94" s="103">
        <v>40555</v>
      </c>
      <c r="C94" s="104" t="s">
        <v>385</v>
      </c>
      <c r="D94" s="121">
        <v>6</v>
      </c>
      <c r="E94" s="125">
        <f t="shared" si="4"/>
        <v>623.86000000000013</v>
      </c>
    </row>
    <row r="95" spans="1:5" ht="15" customHeight="1">
      <c r="A95" s="48" t="s">
        <v>23</v>
      </c>
      <c r="B95" s="103">
        <v>40555</v>
      </c>
      <c r="C95" s="104" t="s">
        <v>386</v>
      </c>
      <c r="D95" s="121">
        <v>6</v>
      </c>
      <c r="E95" s="125">
        <f t="shared" si="4"/>
        <v>629.86000000000013</v>
      </c>
    </row>
    <row r="96" spans="1:5" ht="15" customHeight="1">
      <c r="A96" s="48" t="s">
        <v>23</v>
      </c>
      <c r="B96" s="103">
        <v>40555</v>
      </c>
      <c r="C96" s="104" t="s">
        <v>387</v>
      </c>
      <c r="D96" s="121">
        <v>6</v>
      </c>
      <c r="E96" s="125">
        <f t="shared" si="4"/>
        <v>635.86000000000013</v>
      </c>
    </row>
    <row r="97" spans="1:5" ht="15" customHeight="1">
      <c r="A97" s="48" t="s">
        <v>23</v>
      </c>
      <c r="B97" s="103">
        <v>40555</v>
      </c>
      <c r="C97" s="104" t="s">
        <v>388</v>
      </c>
      <c r="D97" s="121">
        <v>6</v>
      </c>
      <c r="E97" s="125">
        <f t="shared" si="4"/>
        <v>641.86000000000013</v>
      </c>
    </row>
    <row r="98" spans="1:5" ht="15" customHeight="1">
      <c r="A98" s="48" t="s">
        <v>23</v>
      </c>
      <c r="B98" s="103">
        <v>40555</v>
      </c>
      <c r="C98" s="104" t="s">
        <v>389</v>
      </c>
      <c r="D98" s="121">
        <v>6</v>
      </c>
      <c r="E98" s="125">
        <f t="shared" si="4"/>
        <v>647.86000000000013</v>
      </c>
    </row>
    <row r="99" spans="1:5" ht="15" customHeight="1">
      <c r="A99" s="48" t="s">
        <v>23</v>
      </c>
      <c r="B99" s="103">
        <v>40556</v>
      </c>
      <c r="C99" s="104" t="s">
        <v>390</v>
      </c>
      <c r="D99" s="121">
        <v>6</v>
      </c>
      <c r="E99" s="125">
        <f t="shared" si="4"/>
        <v>653.86000000000013</v>
      </c>
    </row>
    <row r="100" spans="1:5" ht="15" customHeight="1">
      <c r="A100" s="48" t="s">
        <v>23</v>
      </c>
      <c r="B100" s="103">
        <v>40556</v>
      </c>
      <c r="C100" s="104" t="s">
        <v>391</v>
      </c>
      <c r="D100" s="121">
        <v>6</v>
      </c>
      <c r="E100" s="125">
        <f t="shared" si="4"/>
        <v>659.86000000000013</v>
      </c>
    </row>
    <row r="101" spans="1:5" ht="15" customHeight="1">
      <c r="A101" s="48" t="s">
        <v>23</v>
      </c>
      <c r="B101" s="103">
        <v>40556</v>
      </c>
      <c r="C101" s="104" t="s">
        <v>392</v>
      </c>
      <c r="D101" s="121">
        <v>6</v>
      </c>
      <c r="E101" s="125">
        <f t="shared" si="4"/>
        <v>665.86000000000013</v>
      </c>
    </row>
    <row r="102" spans="1:5" ht="15" customHeight="1">
      <c r="A102" s="48" t="s">
        <v>23</v>
      </c>
      <c r="B102" s="103">
        <v>40556</v>
      </c>
      <c r="C102" s="104" t="s">
        <v>393</v>
      </c>
      <c r="D102" s="121">
        <v>6</v>
      </c>
      <c r="E102" s="125">
        <f t="shared" si="4"/>
        <v>671.86000000000013</v>
      </c>
    </row>
    <row r="103" spans="1:5" ht="15" customHeight="1">
      <c r="A103" s="48" t="s">
        <v>23</v>
      </c>
      <c r="B103" s="103">
        <v>40556</v>
      </c>
      <c r="C103" s="104" t="s">
        <v>394</v>
      </c>
      <c r="D103" s="121">
        <v>6</v>
      </c>
      <c r="E103" s="125">
        <f t="shared" si="4"/>
        <v>677.86000000000013</v>
      </c>
    </row>
    <row r="104" spans="1:5" ht="15" customHeight="1">
      <c r="A104" s="48" t="s">
        <v>23</v>
      </c>
      <c r="B104" s="103">
        <v>40556</v>
      </c>
      <c r="C104" s="104" t="s">
        <v>395</v>
      </c>
      <c r="D104" s="121">
        <v>6</v>
      </c>
      <c r="E104" s="125">
        <f t="shared" si="4"/>
        <v>683.86000000000013</v>
      </c>
    </row>
    <row r="105" spans="1:5" ht="15" customHeight="1">
      <c r="A105" s="48" t="s">
        <v>23</v>
      </c>
      <c r="B105" s="103">
        <v>40557</v>
      </c>
      <c r="C105" s="104" t="s">
        <v>396</v>
      </c>
      <c r="D105" s="121">
        <v>6</v>
      </c>
      <c r="E105" s="125">
        <f t="shared" si="4"/>
        <v>689.86000000000013</v>
      </c>
    </row>
    <row r="106" spans="1:5" ht="15" customHeight="1">
      <c r="A106" s="48" t="s">
        <v>23</v>
      </c>
      <c r="B106" s="103">
        <v>40557</v>
      </c>
      <c r="C106" s="104" t="s">
        <v>397</v>
      </c>
      <c r="D106" s="121">
        <v>-18</v>
      </c>
      <c r="E106" s="125">
        <f t="shared" si="4"/>
        <v>671.86000000000013</v>
      </c>
    </row>
    <row r="107" spans="1:5" ht="15" customHeight="1">
      <c r="A107" s="48" t="s">
        <v>23</v>
      </c>
      <c r="B107" s="103">
        <v>40557</v>
      </c>
      <c r="C107" s="104" t="s">
        <v>398</v>
      </c>
      <c r="D107" s="121">
        <v>6</v>
      </c>
      <c r="E107" s="125">
        <f t="shared" si="4"/>
        <v>677.86000000000013</v>
      </c>
    </row>
    <row r="108" spans="1:5" ht="15" customHeight="1">
      <c r="A108" s="48" t="s">
        <v>23</v>
      </c>
      <c r="B108" s="103">
        <v>40557</v>
      </c>
      <c r="C108" s="104" t="s">
        <v>399</v>
      </c>
      <c r="D108" s="121">
        <v>6</v>
      </c>
      <c r="E108" s="125">
        <f t="shared" si="4"/>
        <v>683.86000000000013</v>
      </c>
    </row>
    <row r="109" spans="1:5" ht="15" customHeight="1">
      <c r="A109" s="48" t="s">
        <v>23</v>
      </c>
      <c r="B109" s="103">
        <v>40557</v>
      </c>
      <c r="C109" s="104" t="s">
        <v>400</v>
      </c>
      <c r="D109" s="121">
        <v>6</v>
      </c>
      <c r="E109" s="125">
        <f t="shared" si="4"/>
        <v>689.86000000000013</v>
      </c>
    </row>
    <row r="110" spans="1:5" ht="15" customHeight="1">
      <c r="A110" s="48" t="s">
        <v>23</v>
      </c>
      <c r="B110" s="103">
        <v>40557</v>
      </c>
      <c r="C110" s="104" t="s">
        <v>401</v>
      </c>
      <c r="D110" s="121">
        <v>6</v>
      </c>
      <c r="E110" s="125">
        <f t="shared" si="4"/>
        <v>695.86000000000013</v>
      </c>
    </row>
    <row r="111" spans="1:5" ht="15" customHeight="1">
      <c r="A111" s="48" t="s">
        <v>23</v>
      </c>
      <c r="B111" s="103">
        <v>40557</v>
      </c>
      <c r="C111" s="104" t="s">
        <v>402</v>
      </c>
      <c r="D111" s="121">
        <v>6</v>
      </c>
      <c r="E111" s="125">
        <f t="shared" si="4"/>
        <v>701.86000000000013</v>
      </c>
    </row>
    <row r="112" spans="1:5" ht="15" customHeight="1">
      <c r="A112" s="48" t="s">
        <v>23</v>
      </c>
      <c r="B112" s="103">
        <v>40557</v>
      </c>
      <c r="C112" s="104" t="s">
        <v>403</v>
      </c>
      <c r="D112" s="121">
        <v>6</v>
      </c>
      <c r="E112" s="125">
        <f t="shared" si="4"/>
        <v>707.86000000000013</v>
      </c>
    </row>
    <row r="113" spans="1:5" ht="15" customHeight="1">
      <c r="A113" s="48" t="s">
        <v>23</v>
      </c>
      <c r="B113" s="103">
        <v>40560</v>
      </c>
      <c r="C113" s="104" t="s">
        <v>404</v>
      </c>
      <c r="D113" s="121">
        <v>6</v>
      </c>
      <c r="E113" s="125">
        <f t="shared" si="4"/>
        <v>713.86000000000013</v>
      </c>
    </row>
    <row r="114" spans="1:5" ht="15" customHeight="1">
      <c r="A114" s="48" t="s">
        <v>23</v>
      </c>
      <c r="B114" s="103">
        <v>40561</v>
      </c>
      <c r="C114" s="104" t="s">
        <v>405</v>
      </c>
      <c r="D114" s="121">
        <v>18</v>
      </c>
      <c r="E114" s="125">
        <f t="shared" si="4"/>
        <v>731.86000000000013</v>
      </c>
    </row>
    <row r="115" spans="1:5" ht="15" customHeight="1">
      <c r="A115" s="48" t="s">
        <v>23</v>
      </c>
      <c r="B115" s="103">
        <v>40561</v>
      </c>
      <c r="C115" s="104" t="s">
        <v>406</v>
      </c>
      <c r="D115" s="121">
        <v>-25</v>
      </c>
      <c r="E115" s="125">
        <f t="shared" si="4"/>
        <v>706.86000000000013</v>
      </c>
    </row>
    <row r="116" spans="1:5" ht="15" customHeight="1">
      <c r="A116" s="48" t="s">
        <v>23</v>
      </c>
      <c r="B116" s="103">
        <v>40562</v>
      </c>
      <c r="C116" s="104" t="s">
        <v>407</v>
      </c>
      <c r="D116" s="121">
        <v>6</v>
      </c>
      <c r="E116" s="125">
        <f t="shared" si="4"/>
        <v>712.86000000000013</v>
      </c>
    </row>
    <row r="117" spans="1:5" ht="15" customHeight="1">
      <c r="A117" s="48" t="s">
        <v>23</v>
      </c>
      <c r="B117" s="103">
        <v>40562</v>
      </c>
      <c r="C117" s="104" t="s">
        <v>408</v>
      </c>
      <c r="D117" s="121">
        <v>6</v>
      </c>
      <c r="E117" s="125">
        <f t="shared" si="4"/>
        <v>718.86000000000013</v>
      </c>
    </row>
    <row r="118" spans="1:5" ht="15" customHeight="1">
      <c r="A118" s="48" t="s">
        <v>23</v>
      </c>
      <c r="B118" s="103">
        <v>40562</v>
      </c>
      <c r="C118" s="104" t="s">
        <v>409</v>
      </c>
      <c r="D118" s="121">
        <v>6</v>
      </c>
      <c r="E118" s="125">
        <f t="shared" si="4"/>
        <v>724.86000000000013</v>
      </c>
    </row>
    <row r="119" spans="1:5" ht="15" customHeight="1">
      <c r="A119" s="48" t="s">
        <v>23</v>
      </c>
      <c r="B119" s="103">
        <v>40562</v>
      </c>
      <c r="C119" s="104" t="s">
        <v>410</v>
      </c>
      <c r="D119" s="121">
        <v>6</v>
      </c>
      <c r="E119" s="125">
        <f t="shared" si="4"/>
        <v>730.86000000000013</v>
      </c>
    </row>
    <row r="120" spans="1:5" ht="15" customHeight="1">
      <c r="A120" s="48" t="s">
        <v>23</v>
      </c>
      <c r="B120" s="103">
        <v>40562</v>
      </c>
      <c r="C120" s="104" t="s">
        <v>411</v>
      </c>
      <c r="D120" s="121">
        <v>6</v>
      </c>
      <c r="E120" s="125">
        <f t="shared" si="4"/>
        <v>736.86000000000013</v>
      </c>
    </row>
    <row r="121" spans="1:5" ht="15" customHeight="1">
      <c r="A121" s="48" t="s">
        <v>23</v>
      </c>
      <c r="B121" s="103">
        <v>40562</v>
      </c>
      <c r="C121" s="104" t="s">
        <v>412</v>
      </c>
      <c r="D121" s="121">
        <v>6</v>
      </c>
      <c r="E121" s="125">
        <f t="shared" si="4"/>
        <v>742.86000000000013</v>
      </c>
    </row>
    <row r="122" spans="1:5" ht="15" customHeight="1">
      <c r="A122" s="48" t="s">
        <v>23</v>
      </c>
      <c r="B122" s="103">
        <v>40562</v>
      </c>
      <c r="C122" s="104" t="s">
        <v>413</v>
      </c>
      <c r="D122" s="121">
        <v>-545</v>
      </c>
      <c r="E122" s="125">
        <f t="shared" si="4"/>
        <v>197.86000000000013</v>
      </c>
    </row>
    <row r="123" spans="1:5" ht="15" customHeight="1">
      <c r="A123" s="48" t="s">
        <v>23</v>
      </c>
      <c r="B123" s="103">
        <v>40567</v>
      </c>
      <c r="C123" s="104" t="s">
        <v>414</v>
      </c>
      <c r="D123" s="121">
        <v>6</v>
      </c>
      <c r="E123" s="125">
        <f t="shared" si="4"/>
        <v>203.86000000000013</v>
      </c>
    </row>
    <row r="124" spans="1:5" ht="15" customHeight="1">
      <c r="A124" s="48" t="s">
        <v>23</v>
      </c>
      <c r="B124" s="103">
        <v>40567</v>
      </c>
      <c r="C124" s="104" t="s">
        <v>415</v>
      </c>
      <c r="D124" s="121">
        <v>6</v>
      </c>
      <c r="E124" s="125">
        <f t="shared" si="4"/>
        <v>209.86000000000013</v>
      </c>
    </row>
    <row r="125" spans="1:5" ht="15" customHeight="1">
      <c r="A125" s="48" t="s">
        <v>23</v>
      </c>
      <c r="B125" s="103">
        <v>40568</v>
      </c>
      <c r="C125" s="104" t="s">
        <v>45</v>
      </c>
      <c r="D125" s="121">
        <v>4.5</v>
      </c>
      <c r="E125" s="125">
        <f t="shared" si="4"/>
        <v>214.36000000000013</v>
      </c>
    </row>
    <row r="126" spans="1:5" ht="15" customHeight="1">
      <c r="A126" s="48" t="s">
        <v>23</v>
      </c>
      <c r="B126" s="103">
        <v>40568</v>
      </c>
      <c r="C126" s="104" t="s">
        <v>416</v>
      </c>
      <c r="D126" s="121">
        <v>-50</v>
      </c>
      <c r="E126" s="125">
        <f t="shared" si="4"/>
        <v>164.36000000000013</v>
      </c>
    </row>
    <row r="127" spans="1:5" ht="15" customHeight="1">
      <c r="A127" s="48" t="s">
        <v>23</v>
      </c>
      <c r="B127" s="103">
        <v>40569</v>
      </c>
      <c r="C127" s="104" t="s">
        <v>417</v>
      </c>
      <c r="D127" s="121">
        <v>6</v>
      </c>
      <c r="E127" s="125">
        <f t="shared" si="4"/>
        <v>170.36000000000013</v>
      </c>
    </row>
    <row r="128" spans="1:5" ht="15" customHeight="1">
      <c r="A128" s="48" t="s">
        <v>23</v>
      </c>
      <c r="B128" s="103">
        <v>40570</v>
      </c>
      <c r="C128" s="104" t="s">
        <v>418</v>
      </c>
      <c r="D128" s="121">
        <v>6</v>
      </c>
      <c r="E128" s="125">
        <f t="shared" si="4"/>
        <v>176.36000000000013</v>
      </c>
    </row>
    <row r="129" spans="1:5" ht="15" customHeight="1">
      <c r="A129" s="48" t="s">
        <v>23</v>
      </c>
      <c r="B129" s="103">
        <v>40572</v>
      </c>
      <c r="C129" s="104" t="s">
        <v>419</v>
      </c>
      <c r="D129" s="121">
        <v>6</v>
      </c>
      <c r="E129" s="125">
        <f t="shared" si="4"/>
        <v>182.36000000000013</v>
      </c>
    </row>
    <row r="130" spans="1:5" ht="15" customHeight="1">
      <c r="A130" s="48" t="s">
        <v>23</v>
      </c>
      <c r="B130" s="103">
        <v>40572</v>
      </c>
      <c r="C130" s="104" t="s">
        <v>420</v>
      </c>
      <c r="D130" s="121">
        <v>6</v>
      </c>
      <c r="E130" s="125">
        <f t="shared" si="4"/>
        <v>188.36000000000013</v>
      </c>
    </row>
    <row r="131" spans="1:5" ht="15" customHeight="1">
      <c r="A131" s="48" t="s">
        <v>23</v>
      </c>
      <c r="B131" s="103">
        <v>40574</v>
      </c>
      <c r="C131" s="104" t="s">
        <v>421</v>
      </c>
      <c r="D131" s="121">
        <v>6</v>
      </c>
      <c r="E131" s="125">
        <f t="shared" si="4"/>
        <v>194.36000000000013</v>
      </c>
    </row>
    <row r="132" spans="1:5" ht="15" customHeight="1">
      <c r="A132" s="48" t="s">
        <v>23</v>
      </c>
      <c r="B132" s="103">
        <v>40574</v>
      </c>
      <c r="C132" s="104" t="s">
        <v>422</v>
      </c>
      <c r="D132" s="121">
        <v>6</v>
      </c>
      <c r="E132" s="125">
        <f t="shared" si="4"/>
        <v>200.36000000000013</v>
      </c>
    </row>
    <row r="133" spans="1:5" ht="15" customHeight="1">
      <c r="A133" s="48" t="s">
        <v>23</v>
      </c>
      <c r="B133" s="103">
        <v>40574</v>
      </c>
      <c r="C133" s="104" t="s">
        <v>369</v>
      </c>
      <c r="D133" s="121">
        <v>808.75</v>
      </c>
      <c r="E133" s="125">
        <f t="shared" si="4"/>
        <v>1009.1100000000001</v>
      </c>
    </row>
    <row r="134" spans="1:5" ht="15" customHeight="1">
      <c r="A134" s="48" t="s">
        <v>23</v>
      </c>
      <c r="B134" s="103">
        <v>40574</v>
      </c>
      <c r="C134" s="104" t="s">
        <v>336</v>
      </c>
      <c r="D134" s="121">
        <v>-200</v>
      </c>
      <c r="E134" s="125">
        <f t="shared" si="4"/>
        <v>809.11000000000013</v>
      </c>
    </row>
    <row r="135" spans="1:5" ht="15" customHeight="1">
      <c r="A135" s="48" t="s">
        <v>23</v>
      </c>
      <c r="B135" s="103">
        <v>40574</v>
      </c>
      <c r="C135" s="104" t="s">
        <v>346</v>
      </c>
      <c r="D135" s="121">
        <v>-200</v>
      </c>
      <c r="E135" s="125">
        <f>E134+D135</f>
        <v>609.11000000000013</v>
      </c>
    </row>
    <row r="136" spans="1:5" ht="15" customHeight="1">
      <c r="A136" s="48" t="s">
        <v>23</v>
      </c>
      <c r="B136" s="103">
        <v>40574</v>
      </c>
      <c r="C136" s="104" t="s">
        <v>351</v>
      </c>
      <c r="D136" s="121">
        <v>-80</v>
      </c>
      <c r="E136" s="125">
        <f>E135+D136</f>
        <v>529.11000000000013</v>
      </c>
    </row>
    <row r="137" spans="1:5" ht="15" customHeight="1" thickBot="1">
      <c r="A137" s="48" t="s">
        <v>23</v>
      </c>
      <c r="B137" s="103">
        <v>40574</v>
      </c>
      <c r="C137" s="104" t="s">
        <v>337</v>
      </c>
      <c r="D137" s="121">
        <v>-328.75</v>
      </c>
      <c r="E137" s="125">
        <f>E136+D137</f>
        <v>200.36000000000013</v>
      </c>
    </row>
    <row r="138" spans="1:5" ht="15" customHeight="1" thickTop="1" thickBot="1">
      <c r="A138" s="67"/>
      <c r="B138" s="68"/>
      <c r="C138" s="47" t="s">
        <v>151</v>
      </c>
      <c r="D138" s="126"/>
      <c r="E138" s="70"/>
    </row>
    <row r="139" spans="1:5" ht="15" customHeight="1" thickTop="1">
      <c r="A139" s="48" t="s">
        <v>23</v>
      </c>
      <c r="B139" s="103">
        <v>40576</v>
      </c>
      <c r="C139" s="104" t="s">
        <v>423</v>
      </c>
      <c r="D139" s="121">
        <v>2.76</v>
      </c>
      <c r="E139" s="125">
        <f>E137+D139</f>
        <v>203.12000000000012</v>
      </c>
    </row>
    <row r="140" spans="1:5" ht="15" customHeight="1">
      <c r="A140" s="48" t="s">
        <v>23</v>
      </c>
      <c r="B140" s="103">
        <v>40581</v>
      </c>
      <c r="C140" s="104" t="s">
        <v>424</v>
      </c>
      <c r="D140" s="121">
        <v>18</v>
      </c>
      <c r="E140" s="125">
        <f>E139+D140</f>
        <v>221.12000000000012</v>
      </c>
    </row>
    <row r="141" spans="1:5" ht="15" customHeight="1">
      <c r="A141" s="48" t="s">
        <v>23</v>
      </c>
      <c r="B141" s="103">
        <v>40581</v>
      </c>
      <c r="C141" s="104" t="s">
        <v>425</v>
      </c>
      <c r="D141" s="121">
        <v>18</v>
      </c>
      <c r="E141" s="125">
        <f>E140+D141</f>
        <v>239.12000000000012</v>
      </c>
    </row>
    <row r="142" spans="1:5" ht="15" customHeight="1">
      <c r="A142" s="48" t="s">
        <v>23</v>
      </c>
      <c r="B142" s="103">
        <v>40582</v>
      </c>
      <c r="C142" s="104" t="s">
        <v>426</v>
      </c>
      <c r="D142" s="121">
        <v>6</v>
      </c>
      <c r="E142" s="125">
        <f t="shared" ref="E142:E149" si="5">E141+D142</f>
        <v>245.12000000000012</v>
      </c>
    </row>
    <row r="143" spans="1:5" ht="15" customHeight="1">
      <c r="A143" s="48" t="s">
        <v>23</v>
      </c>
      <c r="B143" s="103">
        <v>40584</v>
      </c>
      <c r="C143" s="104" t="s">
        <v>427</v>
      </c>
      <c r="D143" s="121">
        <v>-4.5</v>
      </c>
      <c r="E143" s="125">
        <f t="shared" si="5"/>
        <v>240.62000000000012</v>
      </c>
    </row>
    <row r="144" spans="1:5" ht="15" customHeight="1">
      <c r="A144" s="48" t="s">
        <v>23</v>
      </c>
      <c r="B144" s="103">
        <v>40585</v>
      </c>
      <c r="C144" s="104" t="s">
        <v>428</v>
      </c>
      <c r="D144" s="121">
        <v>-31.5</v>
      </c>
      <c r="E144" s="125">
        <f t="shared" si="5"/>
        <v>209.12000000000012</v>
      </c>
    </row>
    <row r="145" spans="1:5" ht="15" customHeight="1">
      <c r="A145" s="48" t="s">
        <v>23</v>
      </c>
      <c r="B145" s="103">
        <v>40599</v>
      </c>
      <c r="C145" s="104" t="s">
        <v>429</v>
      </c>
      <c r="D145" s="121">
        <v>6</v>
      </c>
      <c r="E145" s="125">
        <f t="shared" si="5"/>
        <v>215.12000000000012</v>
      </c>
    </row>
    <row r="146" spans="1:5" ht="15" customHeight="1">
      <c r="A146" s="48" t="s">
        <v>23</v>
      </c>
      <c r="B146" s="103">
        <v>40602</v>
      </c>
      <c r="C146" s="104" t="s">
        <v>22</v>
      </c>
      <c r="D146" s="121">
        <v>422</v>
      </c>
      <c r="E146" s="125">
        <f t="shared" si="5"/>
        <v>637.12000000000012</v>
      </c>
    </row>
    <row r="147" spans="1:5" ht="15" customHeight="1">
      <c r="A147" s="48" t="s">
        <v>23</v>
      </c>
      <c r="B147" s="103">
        <v>40602</v>
      </c>
      <c r="C147" s="104" t="s">
        <v>430</v>
      </c>
      <c r="D147" s="121">
        <v>-100</v>
      </c>
      <c r="E147" s="125">
        <f t="shared" si="5"/>
        <v>537.12000000000012</v>
      </c>
    </row>
    <row r="148" spans="1:5" ht="15" customHeight="1">
      <c r="A148" s="48" t="s">
        <v>23</v>
      </c>
      <c r="B148" s="103">
        <v>40602</v>
      </c>
      <c r="C148" s="104" t="s">
        <v>431</v>
      </c>
      <c r="D148" s="121">
        <v>-80</v>
      </c>
      <c r="E148" s="125">
        <f t="shared" si="5"/>
        <v>457.12000000000012</v>
      </c>
    </row>
    <row r="149" spans="1:5" ht="15" customHeight="1" thickBot="1">
      <c r="A149" s="48" t="s">
        <v>23</v>
      </c>
      <c r="B149" s="103">
        <v>40602</v>
      </c>
      <c r="C149" s="104" t="s">
        <v>432</v>
      </c>
      <c r="D149" s="121">
        <v>-242</v>
      </c>
      <c r="E149" s="125">
        <f t="shared" si="5"/>
        <v>215.12000000000012</v>
      </c>
    </row>
    <row r="150" spans="1:5" ht="15" customHeight="1" thickTop="1" thickBot="1">
      <c r="A150" s="67"/>
      <c r="B150" s="68"/>
      <c r="C150" s="47" t="s">
        <v>152</v>
      </c>
      <c r="D150" s="126"/>
      <c r="E150" s="70"/>
    </row>
    <row r="151" spans="1:5" ht="15" customHeight="1" thickTop="1">
      <c r="A151" s="48" t="s">
        <v>23</v>
      </c>
      <c r="B151" s="103">
        <v>40612</v>
      </c>
      <c r="C151" s="104" t="s">
        <v>433</v>
      </c>
      <c r="D151" s="121">
        <v>6</v>
      </c>
      <c r="E151" s="125">
        <f>E149+D151</f>
        <v>221.12000000000012</v>
      </c>
    </row>
    <row r="152" spans="1:5" ht="15" customHeight="1">
      <c r="A152" s="48" t="s">
        <v>23</v>
      </c>
      <c r="B152" s="103">
        <v>40612</v>
      </c>
      <c r="C152" s="104" t="s">
        <v>434</v>
      </c>
      <c r="D152" s="121">
        <v>36</v>
      </c>
      <c r="E152" s="125">
        <f>E151+D152</f>
        <v>257.12000000000012</v>
      </c>
    </row>
    <row r="153" spans="1:5" ht="15" customHeight="1">
      <c r="A153" s="48" t="s">
        <v>23</v>
      </c>
      <c r="B153" s="103">
        <v>40616</v>
      </c>
      <c r="C153" s="104" t="s">
        <v>435</v>
      </c>
      <c r="D153" s="121">
        <v>97.5</v>
      </c>
      <c r="E153" s="125">
        <f t="shared" ref="E153:E165" si="6">E152+D153</f>
        <v>354.62000000000012</v>
      </c>
    </row>
    <row r="154" spans="1:5" ht="15" customHeight="1">
      <c r="A154" s="48" t="s">
        <v>23</v>
      </c>
      <c r="B154" s="103">
        <v>40618</v>
      </c>
      <c r="C154" s="104" t="s">
        <v>45</v>
      </c>
      <c r="D154" s="121">
        <v>4.5</v>
      </c>
      <c r="E154" s="125">
        <f t="shared" si="6"/>
        <v>359.12000000000012</v>
      </c>
    </row>
    <row r="155" spans="1:5" ht="15" customHeight="1">
      <c r="A155" s="48" t="s">
        <v>23</v>
      </c>
      <c r="B155" s="103">
        <v>40618</v>
      </c>
      <c r="C155" s="104" t="s">
        <v>436</v>
      </c>
      <c r="D155" s="121">
        <v>6</v>
      </c>
      <c r="E155" s="125">
        <f t="shared" si="6"/>
        <v>365.12000000000012</v>
      </c>
    </row>
    <row r="156" spans="1:5" ht="15" customHeight="1">
      <c r="A156" s="48" t="s">
        <v>23</v>
      </c>
      <c r="B156" s="103">
        <v>40624</v>
      </c>
      <c r="C156" s="104" t="s">
        <v>437</v>
      </c>
      <c r="D156" s="121">
        <v>-30</v>
      </c>
      <c r="E156" s="125">
        <f t="shared" si="6"/>
        <v>335.12000000000012</v>
      </c>
    </row>
    <row r="157" spans="1:5" ht="15" customHeight="1">
      <c r="A157" s="48" t="s">
        <v>23</v>
      </c>
      <c r="B157" s="103">
        <v>40624</v>
      </c>
      <c r="C157" s="104" t="s">
        <v>438</v>
      </c>
      <c r="D157" s="121">
        <v>-15</v>
      </c>
      <c r="E157" s="125">
        <f t="shared" si="6"/>
        <v>320.12000000000012</v>
      </c>
    </row>
    <row r="158" spans="1:5" ht="15" customHeight="1">
      <c r="A158" s="48" t="s">
        <v>23</v>
      </c>
      <c r="B158" s="103">
        <v>40631</v>
      </c>
      <c r="C158" s="104" t="s">
        <v>22</v>
      </c>
      <c r="D158" s="121">
        <v>388</v>
      </c>
      <c r="E158" s="125">
        <f t="shared" si="6"/>
        <v>708.12000000000012</v>
      </c>
    </row>
    <row r="159" spans="1:5" ht="15" customHeight="1">
      <c r="A159" s="48" t="s">
        <v>23</v>
      </c>
      <c r="B159" s="103">
        <v>40631</v>
      </c>
      <c r="C159" s="104" t="s">
        <v>430</v>
      </c>
      <c r="D159" s="121">
        <v>-100</v>
      </c>
      <c r="E159" s="125">
        <f t="shared" si="6"/>
        <v>608.12000000000012</v>
      </c>
    </row>
    <row r="160" spans="1:5" ht="15" customHeight="1">
      <c r="A160" s="48" t="s">
        <v>23</v>
      </c>
      <c r="B160" s="103">
        <v>40631</v>
      </c>
      <c r="C160" s="104" t="s">
        <v>431</v>
      </c>
      <c r="D160" s="121">
        <v>-80</v>
      </c>
      <c r="E160" s="125">
        <f t="shared" si="6"/>
        <v>528.12000000000012</v>
      </c>
    </row>
    <row r="161" spans="1:5" ht="15" customHeight="1">
      <c r="A161" s="48" t="s">
        <v>23</v>
      </c>
      <c r="B161" s="103">
        <v>40631</v>
      </c>
      <c r="C161" s="104" t="s">
        <v>432</v>
      </c>
      <c r="D161" s="121">
        <v>-208</v>
      </c>
      <c r="E161" s="125">
        <f t="shared" si="6"/>
        <v>320.12000000000012</v>
      </c>
    </row>
    <row r="162" spans="1:5" ht="15" customHeight="1">
      <c r="A162" s="48" t="s">
        <v>23</v>
      </c>
      <c r="B162" s="103">
        <v>40631</v>
      </c>
      <c r="C162" s="104" t="s">
        <v>439</v>
      </c>
      <c r="D162" s="121">
        <v>6</v>
      </c>
      <c r="E162" s="125">
        <f t="shared" si="6"/>
        <v>326.12000000000012</v>
      </c>
    </row>
    <row r="163" spans="1:5" ht="15" customHeight="1">
      <c r="A163" s="48" t="s">
        <v>23</v>
      </c>
      <c r="B163" s="103">
        <v>40632</v>
      </c>
      <c r="C163" s="104" t="s">
        <v>440</v>
      </c>
      <c r="D163" s="121">
        <v>2.76</v>
      </c>
      <c r="E163" s="125">
        <f t="shared" si="6"/>
        <v>328.88000000000011</v>
      </c>
    </row>
    <row r="164" spans="1:5" ht="15" customHeight="1">
      <c r="A164" s="48" t="s">
        <v>23</v>
      </c>
      <c r="B164" s="103">
        <v>40633</v>
      </c>
      <c r="C164" s="104" t="s">
        <v>339</v>
      </c>
      <c r="D164" s="121">
        <v>101.84</v>
      </c>
      <c r="E164" s="125">
        <f t="shared" si="6"/>
        <v>430.72000000000014</v>
      </c>
    </row>
    <row r="165" spans="1:5" ht="15" customHeight="1" thickBot="1">
      <c r="A165" s="48" t="s">
        <v>23</v>
      </c>
      <c r="B165" s="103">
        <v>40633</v>
      </c>
      <c r="C165" s="104" t="s">
        <v>52</v>
      </c>
      <c r="D165" s="121">
        <v>-300</v>
      </c>
      <c r="E165" s="125">
        <f t="shared" si="6"/>
        <v>130.72000000000014</v>
      </c>
    </row>
    <row r="166" spans="1:5" ht="15" customHeight="1" thickTop="1" thickBot="1">
      <c r="A166" s="67"/>
      <c r="B166" s="68"/>
      <c r="C166" s="47" t="s">
        <v>153</v>
      </c>
      <c r="D166" s="126"/>
      <c r="E166" s="70"/>
    </row>
    <row r="167" spans="1:5" ht="15" customHeight="1" thickTop="1">
      <c r="A167" s="48" t="s">
        <v>23</v>
      </c>
      <c r="B167" s="103">
        <v>40640</v>
      </c>
      <c r="C167" s="104" t="s">
        <v>441</v>
      </c>
      <c r="D167" s="121">
        <v>18</v>
      </c>
      <c r="E167" s="125">
        <f>E165+D167</f>
        <v>148.72000000000014</v>
      </c>
    </row>
    <row r="168" spans="1:5" ht="15" customHeight="1">
      <c r="A168" s="48" t="s">
        <v>23</v>
      </c>
      <c r="B168" s="103">
        <v>40640</v>
      </c>
      <c r="C168" s="104" t="s">
        <v>442</v>
      </c>
      <c r="D168" s="121">
        <v>18</v>
      </c>
      <c r="E168" s="125">
        <f t="shared" ref="E168:E173" si="7">E167+D168</f>
        <v>166.72000000000014</v>
      </c>
    </row>
    <row r="169" spans="1:5" ht="15" customHeight="1">
      <c r="A169" s="48" t="s">
        <v>23</v>
      </c>
      <c r="B169" s="103">
        <v>40644</v>
      </c>
      <c r="C169" s="104" t="s">
        <v>443</v>
      </c>
      <c r="D169" s="121">
        <v>9</v>
      </c>
      <c r="E169" s="125">
        <f t="shared" si="7"/>
        <v>175.72000000000014</v>
      </c>
    </row>
    <row r="170" spans="1:5" ht="15" customHeight="1">
      <c r="A170" s="48" t="s">
        <v>23</v>
      </c>
      <c r="B170" s="103">
        <v>40661</v>
      </c>
      <c r="C170" s="104" t="s">
        <v>444</v>
      </c>
      <c r="D170" s="121">
        <v>180</v>
      </c>
      <c r="E170" s="125">
        <f t="shared" si="7"/>
        <v>355.72000000000014</v>
      </c>
    </row>
    <row r="171" spans="1:5" ht="15" customHeight="1">
      <c r="A171" s="48" t="s">
        <v>23</v>
      </c>
      <c r="B171" s="103">
        <v>40661</v>
      </c>
      <c r="C171" s="104" t="s">
        <v>430</v>
      </c>
      <c r="D171" s="121">
        <v>-100</v>
      </c>
      <c r="E171" s="125">
        <f t="shared" si="7"/>
        <v>255.72000000000014</v>
      </c>
    </row>
    <row r="172" spans="1:5" ht="15" customHeight="1">
      <c r="A172" s="48" t="s">
        <v>23</v>
      </c>
      <c r="B172" s="103">
        <v>40661</v>
      </c>
      <c r="C172" s="104" t="s">
        <v>431</v>
      </c>
      <c r="D172" s="121">
        <v>-80</v>
      </c>
      <c r="E172" s="125">
        <f t="shared" si="7"/>
        <v>175.72000000000014</v>
      </c>
    </row>
    <row r="173" spans="1:5" ht="15" customHeight="1" thickBot="1">
      <c r="A173" s="48" t="s">
        <v>23</v>
      </c>
      <c r="B173" s="103">
        <v>40661</v>
      </c>
      <c r="C173" s="104" t="s">
        <v>52</v>
      </c>
      <c r="D173" s="121">
        <v>-103</v>
      </c>
      <c r="E173" s="125">
        <f t="shared" si="7"/>
        <v>72.720000000000141</v>
      </c>
    </row>
    <row r="174" spans="1:5" ht="15" customHeight="1" thickTop="1" thickBot="1">
      <c r="A174" s="67"/>
      <c r="B174" s="68"/>
      <c r="C174" s="47" t="s">
        <v>154</v>
      </c>
      <c r="D174" s="126"/>
      <c r="E174" s="70"/>
    </row>
    <row r="175" spans="1:5" ht="15" customHeight="1" thickTop="1">
      <c r="A175" s="48" t="s">
        <v>23</v>
      </c>
      <c r="B175" s="103">
        <v>40668</v>
      </c>
      <c r="C175" s="104" t="s">
        <v>445</v>
      </c>
      <c r="D175" s="121">
        <v>35</v>
      </c>
      <c r="E175" s="125">
        <f>E173+D175</f>
        <v>107.72000000000014</v>
      </c>
    </row>
    <row r="176" spans="1:5" ht="15" customHeight="1">
      <c r="A176" s="48" t="s">
        <v>23</v>
      </c>
      <c r="B176" s="103">
        <v>40672</v>
      </c>
      <c r="C176" s="104" t="s">
        <v>446</v>
      </c>
      <c r="D176" s="121">
        <v>6</v>
      </c>
      <c r="E176" s="125">
        <f>E175+D176</f>
        <v>113.72000000000014</v>
      </c>
    </row>
    <row r="177" spans="1:5" ht="15" customHeight="1">
      <c r="A177" s="48" t="s">
        <v>23</v>
      </c>
      <c r="B177" s="103">
        <v>40683</v>
      </c>
      <c r="C177" s="104" t="s">
        <v>447</v>
      </c>
      <c r="D177" s="121">
        <v>6</v>
      </c>
      <c r="E177" s="125">
        <f t="shared" ref="E177:E191" si="8">E176+D177</f>
        <v>119.72000000000014</v>
      </c>
    </row>
    <row r="178" spans="1:5" ht="15" customHeight="1">
      <c r="A178" s="48" t="s">
        <v>23</v>
      </c>
      <c r="B178" s="103">
        <v>40686</v>
      </c>
      <c r="C178" s="104" t="s">
        <v>448</v>
      </c>
      <c r="D178" s="121">
        <v>54</v>
      </c>
      <c r="E178" s="125">
        <f t="shared" si="8"/>
        <v>173.72000000000014</v>
      </c>
    </row>
    <row r="179" spans="1:5" ht="15" customHeight="1">
      <c r="A179" s="48" t="s">
        <v>23</v>
      </c>
      <c r="B179" s="103">
        <v>40686</v>
      </c>
      <c r="C179" s="104" t="s">
        <v>449</v>
      </c>
      <c r="D179" s="121">
        <v>-3</v>
      </c>
      <c r="E179" s="125">
        <f t="shared" si="8"/>
        <v>170.72000000000014</v>
      </c>
    </row>
    <row r="180" spans="1:5" ht="15" customHeight="1">
      <c r="A180" s="48" t="s">
        <v>23</v>
      </c>
      <c r="B180" s="103">
        <v>40686</v>
      </c>
      <c r="C180" s="104" t="s">
        <v>450</v>
      </c>
      <c r="D180" s="121">
        <v>8</v>
      </c>
      <c r="E180" s="125">
        <f t="shared" si="8"/>
        <v>178.72000000000014</v>
      </c>
    </row>
    <row r="181" spans="1:5" ht="15" customHeight="1">
      <c r="A181" s="48" t="s">
        <v>23</v>
      </c>
      <c r="B181" s="103">
        <v>40686</v>
      </c>
      <c r="C181" s="104" t="s">
        <v>450</v>
      </c>
      <c r="D181" s="121">
        <v>8</v>
      </c>
      <c r="E181" s="125">
        <f t="shared" si="8"/>
        <v>186.72000000000014</v>
      </c>
    </row>
    <row r="182" spans="1:5" ht="15" customHeight="1">
      <c r="A182" s="48" t="s">
        <v>23</v>
      </c>
      <c r="B182" s="103">
        <v>40687</v>
      </c>
      <c r="C182" s="104" t="s">
        <v>352</v>
      </c>
      <c r="D182" s="121">
        <v>25.25</v>
      </c>
      <c r="E182" s="125">
        <f t="shared" si="8"/>
        <v>211.97000000000014</v>
      </c>
    </row>
    <row r="183" spans="1:5" ht="15" customHeight="1">
      <c r="A183" s="48" t="s">
        <v>23</v>
      </c>
      <c r="B183" s="103">
        <v>40688</v>
      </c>
      <c r="C183" s="104" t="s">
        <v>450</v>
      </c>
      <c r="D183" s="121">
        <v>10</v>
      </c>
      <c r="E183" s="125">
        <f t="shared" si="8"/>
        <v>221.97000000000014</v>
      </c>
    </row>
    <row r="184" spans="1:5" ht="15" customHeight="1">
      <c r="A184" s="48" t="s">
        <v>23</v>
      </c>
      <c r="B184" s="103">
        <v>40689</v>
      </c>
      <c r="C184" s="104" t="s">
        <v>450</v>
      </c>
      <c r="D184" s="121">
        <v>10</v>
      </c>
      <c r="E184" s="125">
        <f t="shared" si="8"/>
        <v>231.97000000000014</v>
      </c>
    </row>
    <row r="185" spans="1:5" ht="15" customHeight="1">
      <c r="A185" s="48" t="s">
        <v>23</v>
      </c>
      <c r="B185" s="103">
        <v>40693</v>
      </c>
      <c r="C185" s="104" t="s">
        <v>450</v>
      </c>
      <c r="D185" s="121">
        <v>10</v>
      </c>
      <c r="E185" s="125">
        <f t="shared" si="8"/>
        <v>241.97000000000014</v>
      </c>
    </row>
    <row r="186" spans="1:5" ht="15" customHeight="1">
      <c r="A186" s="48" t="s">
        <v>23</v>
      </c>
      <c r="B186" s="103">
        <v>40693</v>
      </c>
      <c r="C186" s="104" t="s">
        <v>52</v>
      </c>
      <c r="D186" s="121">
        <v>-200</v>
      </c>
      <c r="E186" s="125">
        <f t="shared" si="8"/>
        <v>41.970000000000141</v>
      </c>
    </row>
    <row r="187" spans="1:5" ht="15" customHeight="1">
      <c r="A187" s="48" t="s">
        <v>23</v>
      </c>
      <c r="B187" s="103">
        <v>40693</v>
      </c>
      <c r="C187" s="104" t="s">
        <v>450</v>
      </c>
      <c r="D187" s="121">
        <v>8</v>
      </c>
      <c r="E187" s="125">
        <f t="shared" si="8"/>
        <v>49.970000000000141</v>
      </c>
    </row>
    <row r="188" spans="1:5" ht="15" customHeight="1">
      <c r="A188" s="48" t="s">
        <v>23</v>
      </c>
      <c r="B188" s="103">
        <v>40693</v>
      </c>
      <c r="C188" s="104" t="s">
        <v>22</v>
      </c>
      <c r="D188" s="121">
        <v>420</v>
      </c>
      <c r="E188" s="125">
        <f t="shared" si="8"/>
        <v>469.97000000000014</v>
      </c>
    </row>
    <row r="189" spans="1:5" ht="15" customHeight="1">
      <c r="A189" s="48" t="s">
        <v>23</v>
      </c>
      <c r="B189" s="103">
        <v>40693</v>
      </c>
      <c r="C189" s="104" t="s">
        <v>144</v>
      </c>
      <c r="D189" s="121">
        <v>-100</v>
      </c>
      <c r="E189" s="125">
        <f t="shared" si="8"/>
        <v>369.97000000000014</v>
      </c>
    </row>
    <row r="190" spans="1:5" ht="15" customHeight="1">
      <c r="A190" s="48" t="s">
        <v>23</v>
      </c>
      <c r="B190" s="103">
        <v>40693</v>
      </c>
      <c r="C190" s="104" t="s">
        <v>451</v>
      </c>
      <c r="D190" s="121">
        <v>-80</v>
      </c>
      <c r="E190" s="125">
        <f t="shared" si="8"/>
        <v>289.97000000000014</v>
      </c>
    </row>
    <row r="191" spans="1:5" ht="15" customHeight="1" thickBot="1">
      <c r="A191" s="48" t="s">
        <v>23</v>
      </c>
      <c r="B191" s="103">
        <v>40693</v>
      </c>
      <c r="C191" s="104" t="s">
        <v>43</v>
      </c>
      <c r="D191" s="121">
        <v>-240</v>
      </c>
      <c r="E191" s="125">
        <f t="shared" si="8"/>
        <v>49.970000000000141</v>
      </c>
    </row>
    <row r="192" spans="1:5" ht="15" customHeight="1" thickTop="1" thickBot="1">
      <c r="A192" s="67"/>
      <c r="B192" s="68"/>
      <c r="C192" s="47" t="s">
        <v>155</v>
      </c>
      <c r="D192" s="126"/>
      <c r="E192" s="70"/>
    </row>
    <row r="193" spans="1:5" ht="15" customHeight="1" thickTop="1">
      <c r="A193" s="48" t="s">
        <v>23</v>
      </c>
      <c r="B193" s="103">
        <v>40695</v>
      </c>
      <c r="C193" s="104" t="s">
        <v>450</v>
      </c>
      <c r="D193" s="121">
        <v>10</v>
      </c>
      <c r="E193" s="125">
        <f>E191+D193</f>
        <v>59.970000000000141</v>
      </c>
    </row>
    <row r="194" spans="1:5" ht="15" customHeight="1">
      <c r="A194" s="48" t="s">
        <v>23</v>
      </c>
      <c r="B194" s="103">
        <v>40695</v>
      </c>
      <c r="C194" s="104" t="s">
        <v>450</v>
      </c>
      <c r="D194" s="121">
        <v>10</v>
      </c>
      <c r="E194" s="125">
        <f>E193+D194</f>
        <v>69.970000000000141</v>
      </c>
    </row>
    <row r="195" spans="1:5" ht="15" customHeight="1">
      <c r="A195" s="48" t="s">
        <v>23</v>
      </c>
      <c r="B195" s="103">
        <v>40695</v>
      </c>
      <c r="C195" s="104" t="s">
        <v>452</v>
      </c>
      <c r="D195" s="121">
        <v>16.399999999999999</v>
      </c>
      <c r="E195" s="125">
        <f t="shared" ref="E195:E258" si="9">E194+D195</f>
        <v>86.370000000000147</v>
      </c>
    </row>
    <row r="196" spans="1:5" ht="15" customHeight="1">
      <c r="A196" s="48" t="s">
        <v>23</v>
      </c>
      <c r="B196" s="103">
        <v>40695</v>
      </c>
      <c r="C196" s="104" t="s">
        <v>453</v>
      </c>
      <c r="D196" s="121">
        <v>6</v>
      </c>
      <c r="E196" s="125">
        <f t="shared" si="9"/>
        <v>92.370000000000147</v>
      </c>
    </row>
    <row r="197" spans="1:5" ht="15" customHeight="1">
      <c r="A197" s="48" t="s">
        <v>23</v>
      </c>
      <c r="B197" s="103">
        <v>40697</v>
      </c>
      <c r="C197" s="104" t="s">
        <v>454</v>
      </c>
      <c r="D197" s="121">
        <v>32.799999999999997</v>
      </c>
      <c r="E197" s="125">
        <f t="shared" si="9"/>
        <v>125.17000000000014</v>
      </c>
    </row>
    <row r="198" spans="1:5" ht="15" customHeight="1">
      <c r="A198" s="48" t="s">
        <v>23</v>
      </c>
      <c r="B198" s="103">
        <v>40697</v>
      </c>
      <c r="C198" s="104" t="s">
        <v>455</v>
      </c>
      <c r="D198" s="121">
        <v>18</v>
      </c>
      <c r="E198" s="125">
        <f t="shared" si="9"/>
        <v>143.17000000000013</v>
      </c>
    </row>
    <row r="199" spans="1:5" ht="15" customHeight="1">
      <c r="A199" s="48" t="s">
        <v>23</v>
      </c>
      <c r="B199" s="103">
        <v>40700</v>
      </c>
      <c r="C199" s="104" t="s">
        <v>456</v>
      </c>
      <c r="D199" s="121">
        <v>-17.350000000000001</v>
      </c>
      <c r="E199" s="125">
        <f t="shared" si="9"/>
        <v>125.82000000000014</v>
      </c>
    </row>
    <row r="200" spans="1:5" ht="15" customHeight="1">
      <c r="A200" s="48" t="s">
        <v>23</v>
      </c>
      <c r="B200" s="103">
        <v>40700</v>
      </c>
      <c r="C200" s="104" t="s">
        <v>452</v>
      </c>
      <c r="D200" s="121">
        <v>16.399999999999999</v>
      </c>
      <c r="E200" s="125">
        <f t="shared" si="9"/>
        <v>142.22000000000014</v>
      </c>
    </row>
    <row r="201" spans="1:5" ht="15" customHeight="1">
      <c r="A201" s="48" t="s">
        <v>23</v>
      </c>
      <c r="B201" s="103">
        <v>40700</v>
      </c>
      <c r="C201" s="104" t="s">
        <v>453</v>
      </c>
      <c r="D201" s="121">
        <v>6</v>
      </c>
      <c r="E201" s="125">
        <f t="shared" si="9"/>
        <v>148.22000000000014</v>
      </c>
    </row>
    <row r="202" spans="1:5" ht="15" customHeight="1">
      <c r="A202" s="48" t="s">
        <v>23</v>
      </c>
      <c r="B202" s="103">
        <v>40701</v>
      </c>
      <c r="C202" s="104" t="s">
        <v>452</v>
      </c>
      <c r="D202" s="121">
        <v>16.399999999999999</v>
      </c>
      <c r="E202" s="125">
        <f t="shared" si="9"/>
        <v>164.62000000000015</v>
      </c>
    </row>
    <row r="203" spans="1:5" ht="15" customHeight="1">
      <c r="A203" s="48" t="s">
        <v>23</v>
      </c>
      <c r="B203" s="103">
        <v>40701</v>
      </c>
      <c r="C203" s="104" t="s">
        <v>457</v>
      </c>
      <c r="D203" s="121">
        <v>12</v>
      </c>
      <c r="E203" s="125">
        <f t="shared" si="9"/>
        <v>176.62000000000015</v>
      </c>
    </row>
    <row r="204" spans="1:5" ht="15" customHeight="1">
      <c r="A204" s="48" t="s">
        <v>23</v>
      </c>
      <c r="B204" s="103">
        <v>40701</v>
      </c>
      <c r="C204" s="104" t="s">
        <v>458</v>
      </c>
      <c r="D204" s="121">
        <v>8.1999999999999993</v>
      </c>
      <c r="E204" s="125">
        <f t="shared" si="9"/>
        <v>184.82000000000014</v>
      </c>
    </row>
    <row r="205" spans="1:5" ht="15" customHeight="1">
      <c r="A205" s="48" t="s">
        <v>23</v>
      </c>
      <c r="B205" s="103">
        <v>40701</v>
      </c>
      <c r="C205" s="104" t="s">
        <v>453</v>
      </c>
      <c r="D205" s="121">
        <v>6</v>
      </c>
      <c r="E205" s="125">
        <f t="shared" si="9"/>
        <v>190.82000000000014</v>
      </c>
    </row>
    <row r="206" spans="1:5" ht="15" customHeight="1">
      <c r="A206" s="48" t="s">
        <v>23</v>
      </c>
      <c r="B206" s="103">
        <v>40701</v>
      </c>
      <c r="C206" s="104" t="s">
        <v>454</v>
      </c>
      <c r="D206" s="121">
        <v>32.799999999999997</v>
      </c>
      <c r="E206" s="125">
        <f t="shared" si="9"/>
        <v>223.62000000000012</v>
      </c>
    </row>
    <row r="207" spans="1:5" ht="15" customHeight="1">
      <c r="A207" s="48" t="s">
        <v>23</v>
      </c>
      <c r="B207" s="103">
        <v>40701</v>
      </c>
      <c r="C207" s="104" t="s">
        <v>457</v>
      </c>
      <c r="D207" s="121">
        <v>12</v>
      </c>
      <c r="E207" s="125">
        <f t="shared" si="9"/>
        <v>235.62000000000012</v>
      </c>
    </row>
    <row r="208" spans="1:5" ht="15" customHeight="1">
      <c r="A208" s="48" t="s">
        <v>23</v>
      </c>
      <c r="B208" s="103">
        <v>40701</v>
      </c>
      <c r="C208" s="104" t="s">
        <v>452</v>
      </c>
      <c r="D208" s="121">
        <v>16.399999999999999</v>
      </c>
      <c r="E208" s="125">
        <f t="shared" si="9"/>
        <v>252.02000000000012</v>
      </c>
    </row>
    <row r="209" spans="1:5" ht="15" customHeight="1">
      <c r="A209" s="48" t="s">
        <v>23</v>
      </c>
      <c r="B209" s="103">
        <v>40701</v>
      </c>
      <c r="C209" s="104" t="s">
        <v>453</v>
      </c>
      <c r="D209" s="121">
        <v>6</v>
      </c>
      <c r="E209" s="125">
        <f t="shared" si="9"/>
        <v>258.0200000000001</v>
      </c>
    </row>
    <row r="210" spans="1:5" ht="15" customHeight="1">
      <c r="A210" s="48" t="s">
        <v>23</v>
      </c>
      <c r="B210" s="103">
        <v>40702</v>
      </c>
      <c r="C210" s="104" t="s">
        <v>452</v>
      </c>
      <c r="D210" s="121">
        <v>16.399999999999999</v>
      </c>
      <c r="E210" s="125">
        <f t="shared" si="9"/>
        <v>274.42000000000007</v>
      </c>
    </row>
    <row r="211" spans="1:5" ht="15" customHeight="1">
      <c r="A211" s="48" t="s">
        <v>23</v>
      </c>
      <c r="B211" s="103">
        <v>40702</v>
      </c>
      <c r="C211" s="104" t="s">
        <v>453</v>
      </c>
      <c r="D211" s="121">
        <v>6</v>
      </c>
      <c r="E211" s="125">
        <f t="shared" si="9"/>
        <v>280.42000000000007</v>
      </c>
    </row>
    <row r="212" spans="1:5" ht="15" customHeight="1">
      <c r="A212" s="48" t="s">
        <v>23</v>
      </c>
      <c r="B212" s="103">
        <v>40702</v>
      </c>
      <c r="C212" s="104" t="s">
        <v>459</v>
      </c>
      <c r="D212" s="121">
        <v>24.6</v>
      </c>
      <c r="E212" s="125">
        <f t="shared" si="9"/>
        <v>305.0200000000001</v>
      </c>
    </row>
    <row r="213" spans="1:5" ht="15" customHeight="1">
      <c r="A213" s="48" t="s">
        <v>23</v>
      </c>
      <c r="B213" s="103">
        <v>40702</v>
      </c>
      <c r="C213" s="104" t="s">
        <v>457</v>
      </c>
      <c r="D213" s="121">
        <v>12</v>
      </c>
      <c r="E213" s="125">
        <f t="shared" si="9"/>
        <v>317.0200000000001</v>
      </c>
    </row>
    <row r="214" spans="1:5" ht="15" customHeight="1">
      <c r="A214" s="48" t="s">
        <v>23</v>
      </c>
      <c r="B214" s="103">
        <v>40702</v>
      </c>
      <c r="C214" s="104" t="s">
        <v>452</v>
      </c>
      <c r="D214" s="121">
        <v>16.399999999999999</v>
      </c>
      <c r="E214" s="125">
        <f t="shared" si="9"/>
        <v>333.42000000000007</v>
      </c>
    </row>
    <row r="215" spans="1:5" ht="15" customHeight="1">
      <c r="A215" s="48" t="s">
        <v>23</v>
      </c>
      <c r="B215" s="103">
        <v>40702</v>
      </c>
      <c r="C215" s="104" t="s">
        <v>453</v>
      </c>
      <c r="D215" s="121">
        <v>6</v>
      </c>
      <c r="E215" s="125">
        <f t="shared" si="9"/>
        <v>339.42000000000007</v>
      </c>
    </row>
    <row r="216" spans="1:5" ht="15" customHeight="1">
      <c r="A216" s="48" t="s">
        <v>23</v>
      </c>
      <c r="B216" s="103">
        <v>40702</v>
      </c>
      <c r="C216" s="104" t="s">
        <v>458</v>
      </c>
      <c r="D216" s="121">
        <v>8.1999999999999993</v>
      </c>
      <c r="E216" s="125">
        <f t="shared" si="9"/>
        <v>347.62000000000006</v>
      </c>
    </row>
    <row r="217" spans="1:5" ht="15" customHeight="1">
      <c r="A217" s="48" t="s">
        <v>23</v>
      </c>
      <c r="B217" s="103">
        <v>40702</v>
      </c>
      <c r="C217" s="104" t="s">
        <v>452</v>
      </c>
      <c r="D217" s="121">
        <v>16.399999999999999</v>
      </c>
      <c r="E217" s="125">
        <f t="shared" si="9"/>
        <v>364.02000000000004</v>
      </c>
    </row>
    <row r="218" spans="1:5" ht="15" customHeight="1">
      <c r="A218" s="48" t="s">
        <v>23</v>
      </c>
      <c r="B218" s="103">
        <v>40702</v>
      </c>
      <c r="C218" s="104" t="s">
        <v>453</v>
      </c>
      <c r="D218" s="121">
        <v>6</v>
      </c>
      <c r="E218" s="125">
        <f t="shared" si="9"/>
        <v>370.02000000000004</v>
      </c>
    </row>
    <row r="219" spans="1:5" ht="15" customHeight="1">
      <c r="A219" s="48" t="s">
        <v>23</v>
      </c>
      <c r="B219" s="103">
        <v>40702</v>
      </c>
      <c r="C219" s="104" t="s">
        <v>452</v>
      </c>
      <c r="D219" s="121">
        <v>16.399999999999999</v>
      </c>
      <c r="E219" s="125">
        <f t="shared" si="9"/>
        <v>386.42</v>
      </c>
    </row>
    <row r="220" spans="1:5" ht="15" customHeight="1">
      <c r="A220" s="48" t="s">
        <v>23</v>
      </c>
      <c r="B220" s="103">
        <v>40702</v>
      </c>
      <c r="C220" s="104" t="s">
        <v>453</v>
      </c>
      <c r="D220" s="121">
        <v>6</v>
      </c>
      <c r="E220" s="125">
        <f t="shared" si="9"/>
        <v>392.42</v>
      </c>
    </row>
    <row r="221" spans="1:5" ht="15" customHeight="1">
      <c r="A221" s="48" t="s">
        <v>23</v>
      </c>
      <c r="B221" s="103">
        <v>40703</v>
      </c>
      <c r="C221" s="104" t="s">
        <v>452</v>
      </c>
      <c r="D221" s="121">
        <v>16.399999999999999</v>
      </c>
      <c r="E221" s="125">
        <f t="shared" si="9"/>
        <v>408.82</v>
      </c>
    </row>
    <row r="222" spans="1:5" ht="15" customHeight="1">
      <c r="A222" s="48" t="s">
        <v>23</v>
      </c>
      <c r="B222" s="103">
        <v>40703</v>
      </c>
      <c r="C222" s="104" t="s">
        <v>453</v>
      </c>
      <c r="D222" s="121">
        <v>6</v>
      </c>
      <c r="E222" s="125">
        <f t="shared" si="9"/>
        <v>414.82</v>
      </c>
    </row>
    <row r="223" spans="1:5" ht="15" customHeight="1">
      <c r="A223" s="48" t="s">
        <v>23</v>
      </c>
      <c r="B223" s="103">
        <v>40703</v>
      </c>
      <c r="C223" s="104" t="s">
        <v>452</v>
      </c>
      <c r="D223" s="121">
        <v>16.399999999999999</v>
      </c>
      <c r="E223" s="125">
        <f t="shared" si="9"/>
        <v>431.21999999999997</v>
      </c>
    </row>
    <row r="224" spans="1:5" ht="15" customHeight="1">
      <c r="A224" s="48" t="s">
        <v>23</v>
      </c>
      <c r="B224" s="103">
        <v>40703</v>
      </c>
      <c r="C224" s="104" t="s">
        <v>453</v>
      </c>
      <c r="D224" s="121">
        <v>6</v>
      </c>
      <c r="E224" s="125">
        <f t="shared" si="9"/>
        <v>437.21999999999997</v>
      </c>
    </row>
    <row r="225" spans="1:5" ht="15" customHeight="1">
      <c r="A225" s="48" t="s">
        <v>23</v>
      </c>
      <c r="B225" s="103">
        <v>40703</v>
      </c>
      <c r="C225" s="104" t="s">
        <v>459</v>
      </c>
      <c r="D225" s="121">
        <v>24.6</v>
      </c>
      <c r="E225" s="125">
        <f t="shared" si="9"/>
        <v>461.82</v>
      </c>
    </row>
    <row r="226" spans="1:5" ht="15" customHeight="1">
      <c r="A226" s="48" t="s">
        <v>23</v>
      </c>
      <c r="B226" s="103">
        <v>40703</v>
      </c>
      <c r="C226" s="104" t="s">
        <v>453</v>
      </c>
      <c r="D226" s="121">
        <v>6</v>
      </c>
      <c r="E226" s="125">
        <f t="shared" si="9"/>
        <v>467.82</v>
      </c>
    </row>
    <row r="227" spans="1:5" ht="15" customHeight="1">
      <c r="A227" s="48" t="s">
        <v>23</v>
      </c>
      <c r="B227" s="103">
        <v>40703</v>
      </c>
      <c r="C227" s="104" t="s">
        <v>452</v>
      </c>
      <c r="D227" s="121">
        <v>16.399999999999999</v>
      </c>
      <c r="E227" s="125">
        <f t="shared" si="9"/>
        <v>484.21999999999997</v>
      </c>
    </row>
    <row r="228" spans="1:5" ht="15" customHeight="1">
      <c r="A228" s="48" t="s">
        <v>23</v>
      </c>
      <c r="B228" s="103">
        <v>40703</v>
      </c>
      <c r="C228" s="104" t="s">
        <v>457</v>
      </c>
      <c r="D228" s="121">
        <v>12</v>
      </c>
      <c r="E228" s="125">
        <f t="shared" si="9"/>
        <v>496.21999999999997</v>
      </c>
    </row>
    <row r="229" spans="1:5" ht="15" customHeight="1">
      <c r="A229" s="48" t="s">
        <v>23</v>
      </c>
      <c r="B229" s="103">
        <v>40703</v>
      </c>
      <c r="C229" s="104" t="s">
        <v>452</v>
      </c>
      <c r="D229" s="121">
        <v>16.399999999999999</v>
      </c>
      <c r="E229" s="125">
        <f t="shared" si="9"/>
        <v>512.62</v>
      </c>
    </row>
    <row r="230" spans="1:5" ht="15" customHeight="1">
      <c r="A230" s="48" t="s">
        <v>23</v>
      </c>
      <c r="B230" s="103">
        <v>40703</v>
      </c>
      <c r="C230" s="104" t="s">
        <v>457</v>
      </c>
      <c r="D230" s="121">
        <v>12</v>
      </c>
      <c r="E230" s="125">
        <f t="shared" si="9"/>
        <v>524.62</v>
      </c>
    </row>
    <row r="231" spans="1:5" ht="15" customHeight="1">
      <c r="A231" s="48" t="s">
        <v>23</v>
      </c>
      <c r="B231" s="103">
        <v>40703</v>
      </c>
      <c r="C231" s="104" t="s">
        <v>452</v>
      </c>
      <c r="D231" s="121">
        <v>16.399999999999999</v>
      </c>
      <c r="E231" s="125">
        <f t="shared" si="9"/>
        <v>541.02</v>
      </c>
    </row>
    <row r="232" spans="1:5" ht="15" customHeight="1">
      <c r="A232" s="48" t="s">
        <v>23</v>
      </c>
      <c r="B232" s="103">
        <v>40703</v>
      </c>
      <c r="C232" s="104" t="s">
        <v>457</v>
      </c>
      <c r="D232" s="121">
        <v>12</v>
      </c>
      <c r="E232" s="125">
        <f t="shared" si="9"/>
        <v>553.02</v>
      </c>
    </row>
    <row r="233" spans="1:5" ht="15" customHeight="1">
      <c r="A233" s="48" t="s">
        <v>23</v>
      </c>
      <c r="B233" s="103">
        <v>40703</v>
      </c>
      <c r="C233" s="104" t="s">
        <v>460</v>
      </c>
      <c r="D233" s="121">
        <v>10</v>
      </c>
      <c r="E233" s="125">
        <f t="shared" si="9"/>
        <v>563.02</v>
      </c>
    </row>
    <row r="234" spans="1:5" ht="15" customHeight="1">
      <c r="A234" s="48" t="s">
        <v>23</v>
      </c>
      <c r="B234" s="103">
        <v>40703</v>
      </c>
      <c r="C234" s="104" t="s">
        <v>460</v>
      </c>
      <c r="D234" s="121">
        <v>8</v>
      </c>
      <c r="E234" s="125">
        <f t="shared" si="9"/>
        <v>571.02</v>
      </c>
    </row>
    <row r="235" spans="1:5" ht="15" customHeight="1">
      <c r="A235" s="48" t="s">
        <v>23</v>
      </c>
      <c r="B235" s="103">
        <v>40703</v>
      </c>
      <c r="C235" s="104" t="s">
        <v>452</v>
      </c>
      <c r="D235" s="121">
        <v>16.399999999999999</v>
      </c>
      <c r="E235" s="125">
        <f t="shared" si="9"/>
        <v>587.41999999999996</v>
      </c>
    </row>
    <row r="236" spans="1:5" ht="15" customHeight="1">
      <c r="A236" s="48" t="s">
        <v>23</v>
      </c>
      <c r="B236" s="103">
        <v>40703</v>
      </c>
      <c r="C236" s="104" t="s">
        <v>453</v>
      </c>
      <c r="D236" s="121">
        <v>6</v>
      </c>
      <c r="E236" s="125">
        <f t="shared" si="9"/>
        <v>593.41999999999996</v>
      </c>
    </row>
    <row r="237" spans="1:5" ht="15" customHeight="1">
      <c r="A237" s="48" t="s">
        <v>23</v>
      </c>
      <c r="B237" s="103">
        <v>40703</v>
      </c>
      <c r="C237" s="104" t="s">
        <v>454</v>
      </c>
      <c r="D237" s="121">
        <v>32.799999999999997</v>
      </c>
      <c r="E237" s="125">
        <f t="shared" si="9"/>
        <v>626.21999999999991</v>
      </c>
    </row>
    <row r="238" spans="1:5" ht="15" customHeight="1">
      <c r="A238" s="48" t="s">
        <v>23</v>
      </c>
      <c r="B238" s="103">
        <v>40703</v>
      </c>
      <c r="C238" s="104" t="s">
        <v>455</v>
      </c>
      <c r="D238" s="121">
        <v>18</v>
      </c>
      <c r="E238" s="125">
        <f t="shared" si="9"/>
        <v>644.21999999999991</v>
      </c>
    </row>
    <row r="239" spans="1:5" ht="15" customHeight="1">
      <c r="A239" s="48" t="s">
        <v>23</v>
      </c>
      <c r="B239" s="103">
        <v>40703</v>
      </c>
      <c r="C239" s="104" t="s">
        <v>461</v>
      </c>
      <c r="D239" s="121">
        <v>-92</v>
      </c>
      <c r="E239" s="125">
        <f t="shared" si="9"/>
        <v>552.21999999999991</v>
      </c>
    </row>
    <row r="240" spans="1:5" ht="15" customHeight="1">
      <c r="A240" s="48" t="s">
        <v>23</v>
      </c>
      <c r="B240" s="103">
        <v>40703</v>
      </c>
      <c r="C240" s="104" t="s">
        <v>459</v>
      </c>
      <c r="D240" s="121">
        <v>24.6</v>
      </c>
      <c r="E240" s="125">
        <f t="shared" si="9"/>
        <v>576.81999999999994</v>
      </c>
    </row>
    <row r="241" spans="1:5" ht="15" customHeight="1">
      <c r="A241" s="48" t="s">
        <v>23</v>
      </c>
      <c r="B241" s="103">
        <v>40703</v>
      </c>
      <c r="C241" s="104" t="s">
        <v>453</v>
      </c>
      <c r="D241" s="121">
        <v>6</v>
      </c>
      <c r="E241" s="125">
        <f t="shared" si="9"/>
        <v>582.81999999999994</v>
      </c>
    </row>
    <row r="242" spans="1:5" ht="15" customHeight="1">
      <c r="A242" s="48" t="s">
        <v>23</v>
      </c>
      <c r="B242" s="103">
        <v>40703</v>
      </c>
      <c r="C242" s="104" t="s">
        <v>452</v>
      </c>
      <c r="D242" s="121">
        <v>16.399999999999999</v>
      </c>
      <c r="E242" s="125">
        <f t="shared" si="9"/>
        <v>599.21999999999991</v>
      </c>
    </row>
    <row r="243" spans="1:5" ht="15" customHeight="1">
      <c r="A243" s="48" t="s">
        <v>23</v>
      </c>
      <c r="B243" s="103">
        <v>40704</v>
      </c>
      <c r="C243" s="104" t="s">
        <v>462</v>
      </c>
      <c r="D243" s="121">
        <v>17.350000000000001</v>
      </c>
      <c r="E243" s="125">
        <f t="shared" si="9"/>
        <v>616.56999999999994</v>
      </c>
    </row>
    <row r="244" spans="1:5" ht="15" customHeight="1">
      <c r="A244" s="48" t="s">
        <v>23</v>
      </c>
      <c r="B244" s="103">
        <v>40704</v>
      </c>
      <c r="C244" s="104" t="s">
        <v>460</v>
      </c>
      <c r="D244" s="121">
        <v>10</v>
      </c>
      <c r="E244" s="125">
        <f t="shared" si="9"/>
        <v>626.56999999999994</v>
      </c>
    </row>
    <row r="245" spans="1:5" ht="15" customHeight="1">
      <c r="A245" s="48" t="s">
        <v>23</v>
      </c>
      <c r="B245" s="103">
        <v>40704</v>
      </c>
      <c r="C245" s="104" t="s">
        <v>458</v>
      </c>
      <c r="D245" s="121">
        <v>8.1999999999999993</v>
      </c>
      <c r="E245" s="125">
        <f t="shared" si="9"/>
        <v>634.77</v>
      </c>
    </row>
    <row r="246" spans="1:5" ht="15" customHeight="1">
      <c r="A246" s="48" t="s">
        <v>23</v>
      </c>
      <c r="B246" s="103">
        <v>40704</v>
      </c>
      <c r="C246" s="104" t="s">
        <v>453</v>
      </c>
      <c r="D246" s="121">
        <v>6</v>
      </c>
      <c r="E246" s="125">
        <f t="shared" si="9"/>
        <v>640.77</v>
      </c>
    </row>
    <row r="247" spans="1:5" ht="15" customHeight="1">
      <c r="A247" s="48" t="s">
        <v>23</v>
      </c>
      <c r="B247" s="103">
        <v>40704</v>
      </c>
      <c r="C247" s="104" t="s">
        <v>452</v>
      </c>
      <c r="D247" s="121">
        <v>16.399999999999999</v>
      </c>
      <c r="E247" s="125">
        <f t="shared" si="9"/>
        <v>657.17</v>
      </c>
    </row>
    <row r="248" spans="1:5" ht="15" customHeight="1">
      <c r="A248" s="48" t="s">
        <v>23</v>
      </c>
      <c r="B248" s="103">
        <v>40704</v>
      </c>
      <c r="C248" s="104" t="s">
        <v>453</v>
      </c>
      <c r="D248" s="121">
        <v>6</v>
      </c>
      <c r="E248" s="125">
        <f t="shared" si="9"/>
        <v>663.17</v>
      </c>
    </row>
    <row r="249" spans="1:5" ht="15" customHeight="1">
      <c r="A249" s="48" t="s">
        <v>23</v>
      </c>
      <c r="B249" s="103">
        <v>40704</v>
      </c>
      <c r="C249" s="104" t="s">
        <v>463</v>
      </c>
      <c r="D249" s="121">
        <v>6</v>
      </c>
      <c r="E249" s="125">
        <f t="shared" si="9"/>
        <v>669.17</v>
      </c>
    </row>
    <row r="250" spans="1:5" ht="15" customHeight="1">
      <c r="A250" s="48" t="s">
        <v>23</v>
      </c>
      <c r="B250" s="103">
        <v>40704</v>
      </c>
      <c r="C250" s="104" t="s">
        <v>52</v>
      </c>
      <c r="D250" s="121">
        <v>-500</v>
      </c>
      <c r="E250" s="125">
        <f t="shared" si="9"/>
        <v>169.16999999999996</v>
      </c>
    </row>
    <row r="251" spans="1:5" ht="15" customHeight="1">
      <c r="A251" s="48" t="s">
        <v>23</v>
      </c>
      <c r="B251" s="103">
        <v>40704</v>
      </c>
      <c r="C251" s="104" t="s">
        <v>464</v>
      </c>
      <c r="D251" s="121">
        <v>4.1399999999999997</v>
      </c>
      <c r="E251" s="125">
        <f t="shared" si="9"/>
        <v>173.30999999999995</v>
      </c>
    </row>
    <row r="252" spans="1:5" ht="15" customHeight="1">
      <c r="A252" s="48" t="s">
        <v>23</v>
      </c>
      <c r="B252" s="103">
        <v>40704</v>
      </c>
      <c r="C252" s="104" t="s">
        <v>460</v>
      </c>
      <c r="D252" s="121">
        <v>-10</v>
      </c>
      <c r="E252" s="125">
        <f t="shared" si="9"/>
        <v>163.30999999999995</v>
      </c>
    </row>
    <row r="253" spans="1:5" ht="15" customHeight="1">
      <c r="A253" s="48" t="s">
        <v>23</v>
      </c>
      <c r="B253" s="103">
        <v>40706</v>
      </c>
      <c r="C253" s="104" t="s">
        <v>465</v>
      </c>
      <c r="D253" s="121">
        <v>-29.14</v>
      </c>
      <c r="E253" s="125">
        <f t="shared" si="9"/>
        <v>134.16999999999996</v>
      </c>
    </row>
    <row r="254" spans="1:5" ht="15" customHeight="1">
      <c r="A254" s="48" t="s">
        <v>23</v>
      </c>
      <c r="B254" s="103">
        <v>40706</v>
      </c>
      <c r="C254" s="104" t="s">
        <v>52</v>
      </c>
      <c r="D254" s="121">
        <v>-50.47</v>
      </c>
      <c r="E254" s="125">
        <f t="shared" si="9"/>
        <v>83.69999999999996</v>
      </c>
    </row>
    <row r="255" spans="1:5" ht="15" customHeight="1">
      <c r="A255" s="48" t="s">
        <v>23</v>
      </c>
      <c r="B255" s="103">
        <v>40709</v>
      </c>
      <c r="C255" s="104" t="s">
        <v>466</v>
      </c>
      <c r="D255" s="121">
        <v>30</v>
      </c>
      <c r="E255" s="125">
        <f t="shared" si="9"/>
        <v>113.69999999999996</v>
      </c>
    </row>
    <row r="256" spans="1:5" ht="15" customHeight="1">
      <c r="A256" s="48" t="s">
        <v>23</v>
      </c>
      <c r="B256" s="103">
        <v>40709</v>
      </c>
      <c r="C256" s="104" t="s">
        <v>22</v>
      </c>
      <c r="D256" s="121">
        <v>310</v>
      </c>
      <c r="E256" s="125">
        <f t="shared" si="9"/>
        <v>423.69999999999993</v>
      </c>
    </row>
    <row r="257" spans="1:5" ht="15" customHeight="1">
      <c r="A257" s="48" t="s">
        <v>23</v>
      </c>
      <c r="B257" s="103">
        <v>40709</v>
      </c>
      <c r="C257" s="104" t="s">
        <v>144</v>
      </c>
      <c r="D257" s="121">
        <v>-74</v>
      </c>
      <c r="E257" s="125">
        <f t="shared" si="9"/>
        <v>349.69999999999993</v>
      </c>
    </row>
    <row r="258" spans="1:5" ht="15" customHeight="1">
      <c r="A258" s="48" t="s">
        <v>23</v>
      </c>
      <c r="B258" s="103">
        <v>40709</v>
      </c>
      <c r="C258" s="104" t="s">
        <v>451</v>
      </c>
      <c r="D258" s="121">
        <v>-60</v>
      </c>
      <c r="E258" s="125">
        <f t="shared" si="9"/>
        <v>289.69999999999993</v>
      </c>
    </row>
    <row r="259" spans="1:5" ht="15" customHeight="1">
      <c r="A259" s="48" t="s">
        <v>23</v>
      </c>
      <c r="B259" s="103">
        <v>40709</v>
      </c>
      <c r="C259" s="104" t="s">
        <v>43</v>
      </c>
      <c r="D259" s="121">
        <v>-176</v>
      </c>
      <c r="E259" s="125">
        <f t="shared" ref="E259:E272" si="10">E258+D259</f>
        <v>113.69999999999993</v>
      </c>
    </row>
    <row r="260" spans="1:5" ht="15" customHeight="1">
      <c r="A260" s="48" t="s">
        <v>23</v>
      </c>
      <c r="B260" s="103">
        <v>40710</v>
      </c>
      <c r="C260" s="104" t="s">
        <v>467</v>
      </c>
      <c r="D260" s="121">
        <v>20.76</v>
      </c>
      <c r="E260" s="125">
        <f t="shared" si="10"/>
        <v>134.45999999999992</v>
      </c>
    </row>
    <row r="261" spans="1:5" ht="15" customHeight="1">
      <c r="A261" s="48" t="s">
        <v>23</v>
      </c>
      <c r="B261" s="103">
        <v>40710</v>
      </c>
      <c r="C261" s="104" t="s">
        <v>460</v>
      </c>
      <c r="D261" s="121">
        <v>10</v>
      </c>
      <c r="E261" s="125">
        <f t="shared" si="10"/>
        <v>144.45999999999992</v>
      </c>
    </row>
    <row r="262" spans="1:5" ht="15" customHeight="1">
      <c r="A262" s="48" t="s">
        <v>23</v>
      </c>
      <c r="B262" s="103">
        <v>40711</v>
      </c>
      <c r="C262" s="104" t="s">
        <v>460</v>
      </c>
      <c r="D262" s="121">
        <v>10</v>
      </c>
      <c r="E262" s="125">
        <f t="shared" si="10"/>
        <v>154.45999999999992</v>
      </c>
    </row>
    <row r="263" spans="1:5" ht="15" customHeight="1">
      <c r="A263" s="48" t="s">
        <v>23</v>
      </c>
      <c r="B263" s="103">
        <v>40711</v>
      </c>
      <c r="C263" s="104" t="s">
        <v>460</v>
      </c>
      <c r="D263" s="121">
        <v>8</v>
      </c>
      <c r="E263" s="125">
        <f t="shared" si="10"/>
        <v>162.45999999999992</v>
      </c>
    </row>
    <row r="264" spans="1:5" ht="15" customHeight="1">
      <c r="A264" s="48" t="s">
        <v>23</v>
      </c>
      <c r="B264" s="103">
        <v>40714</v>
      </c>
      <c r="C264" s="104" t="s">
        <v>460</v>
      </c>
      <c r="D264" s="121">
        <v>10</v>
      </c>
      <c r="E264" s="125">
        <f t="shared" si="10"/>
        <v>172.45999999999992</v>
      </c>
    </row>
    <row r="265" spans="1:5" ht="15" customHeight="1">
      <c r="A265" s="48" t="s">
        <v>23</v>
      </c>
      <c r="B265" s="103">
        <v>40714</v>
      </c>
      <c r="C265" s="104" t="s">
        <v>460</v>
      </c>
      <c r="D265" s="121">
        <v>8</v>
      </c>
      <c r="E265" s="125">
        <f t="shared" si="10"/>
        <v>180.45999999999992</v>
      </c>
    </row>
    <row r="266" spans="1:5" ht="15" customHeight="1">
      <c r="A266" s="48" t="s">
        <v>23</v>
      </c>
      <c r="B266" s="103">
        <v>40715</v>
      </c>
      <c r="C266" s="104" t="s">
        <v>468</v>
      </c>
      <c r="D266" s="121">
        <v>17.5</v>
      </c>
      <c r="E266" s="125">
        <f t="shared" si="10"/>
        <v>197.95999999999992</v>
      </c>
    </row>
    <row r="267" spans="1:5" ht="15" customHeight="1">
      <c r="A267" s="48" t="s">
        <v>23</v>
      </c>
      <c r="B267" s="103">
        <v>40715</v>
      </c>
      <c r="C267" s="104" t="s">
        <v>460</v>
      </c>
      <c r="D267" s="121">
        <v>8</v>
      </c>
      <c r="E267" s="125">
        <f t="shared" si="10"/>
        <v>205.95999999999992</v>
      </c>
    </row>
    <row r="268" spans="1:5" ht="15" customHeight="1">
      <c r="A268" s="48" t="s">
        <v>23</v>
      </c>
      <c r="B268" s="103">
        <v>40715</v>
      </c>
      <c r="C268" s="104" t="s">
        <v>469</v>
      </c>
      <c r="D268" s="121">
        <v>20</v>
      </c>
      <c r="E268" s="125">
        <f t="shared" si="10"/>
        <v>225.95999999999992</v>
      </c>
    </row>
    <row r="269" spans="1:5" ht="15" customHeight="1">
      <c r="A269" s="48" t="s">
        <v>23</v>
      </c>
      <c r="B269" s="103">
        <v>40715</v>
      </c>
      <c r="C269" s="104" t="s">
        <v>470</v>
      </c>
      <c r="D269" s="121">
        <v>90.23</v>
      </c>
      <c r="E269" s="125">
        <f t="shared" si="10"/>
        <v>316.18999999999994</v>
      </c>
    </row>
    <row r="270" spans="1:5" ht="15" customHeight="1">
      <c r="A270" s="48" t="s">
        <v>23</v>
      </c>
      <c r="B270" s="103">
        <v>40716</v>
      </c>
      <c r="C270" s="104" t="s">
        <v>461</v>
      </c>
      <c r="D270" s="121">
        <v>-84</v>
      </c>
      <c r="E270" s="125">
        <f t="shared" si="10"/>
        <v>232.18999999999994</v>
      </c>
    </row>
    <row r="271" spans="1:5" ht="15" customHeight="1">
      <c r="A271" s="48" t="s">
        <v>23</v>
      </c>
      <c r="B271" s="103">
        <v>40716</v>
      </c>
      <c r="C271" s="104" t="s">
        <v>471</v>
      </c>
      <c r="D271" s="121">
        <v>-52.5</v>
      </c>
      <c r="E271" s="125">
        <f t="shared" si="10"/>
        <v>179.68999999999994</v>
      </c>
    </row>
    <row r="272" spans="1:5" ht="15" customHeight="1" thickBot="1">
      <c r="A272" s="48" t="s">
        <v>23</v>
      </c>
      <c r="B272" s="103">
        <v>40716</v>
      </c>
      <c r="C272" s="104" t="s">
        <v>52</v>
      </c>
      <c r="D272" s="121">
        <v>-165</v>
      </c>
      <c r="E272" s="125">
        <f t="shared" si="10"/>
        <v>14.689999999999941</v>
      </c>
    </row>
    <row r="273" spans="1:5" ht="15" customHeight="1" thickTop="1" thickBot="1">
      <c r="A273" s="67"/>
      <c r="B273" s="68"/>
      <c r="C273" s="47" t="s">
        <v>156</v>
      </c>
      <c r="D273" s="69"/>
      <c r="E273" s="70"/>
    </row>
    <row r="274" spans="1:5" ht="15" customHeight="1" thickTop="1" thickBot="1">
      <c r="A274" s="67"/>
      <c r="B274" s="68"/>
      <c r="C274" s="47" t="s">
        <v>310</v>
      </c>
      <c r="D274" s="69"/>
      <c r="E274" s="70"/>
    </row>
    <row r="275" spans="1:5" ht="15" customHeight="1" thickTop="1" thickBot="1">
      <c r="A275" s="67"/>
      <c r="B275" s="68"/>
      <c r="C275" s="47" t="s">
        <v>312</v>
      </c>
      <c r="D275" s="69"/>
      <c r="E275" s="70"/>
    </row>
    <row r="276" spans="1:5" ht="12" thickTop="1"/>
  </sheetData>
  <autoFilter ref="A1:E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77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6.7109375" style="51" customWidth="1"/>
    <col min="2" max="2" width="9.7109375" style="133" customWidth="1"/>
    <col min="3" max="3" width="50.7109375" style="51" customWidth="1"/>
    <col min="4" max="12" width="10.7109375" style="51" customWidth="1"/>
    <col min="13" max="16384" width="11.42578125" style="51"/>
  </cols>
  <sheetData>
    <row r="1" spans="1:5" s="42" customFormat="1" ht="15" customHeight="1">
      <c r="A1" s="59" t="s">
        <v>75</v>
      </c>
      <c r="B1" s="122" t="s">
        <v>48</v>
      </c>
      <c r="C1" s="122" t="s">
        <v>33</v>
      </c>
      <c r="D1" s="122" t="s">
        <v>76</v>
      </c>
      <c r="E1" s="61" t="s">
        <v>78</v>
      </c>
    </row>
    <row r="2" spans="1:5" s="42" customFormat="1" ht="15" customHeight="1" thickBot="1">
      <c r="A2" s="128" t="s">
        <v>314</v>
      </c>
      <c r="B2" s="103">
        <v>40421</v>
      </c>
      <c r="C2" s="104" t="s">
        <v>176</v>
      </c>
      <c r="D2" s="129"/>
      <c r="E2" s="53">
        <v>0</v>
      </c>
    </row>
    <row r="3" spans="1:5" ht="15" customHeight="1" thickTop="1" thickBot="1">
      <c r="A3" s="12"/>
      <c r="B3" s="46"/>
      <c r="C3" s="47" t="s">
        <v>1</v>
      </c>
      <c r="D3" s="130"/>
      <c r="E3" s="131"/>
    </row>
    <row r="4" spans="1:5" ht="15" customHeight="1" thickTop="1">
      <c r="A4" s="128" t="s">
        <v>314</v>
      </c>
      <c r="B4" s="103">
        <v>40451</v>
      </c>
      <c r="C4" s="104" t="s">
        <v>472</v>
      </c>
      <c r="D4" s="99">
        <v>66</v>
      </c>
      <c r="E4" s="53">
        <f>E2+D4</f>
        <v>66</v>
      </c>
    </row>
    <row r="5" spans="1:5" ht="15" customHeight="1" thickBot="1">
      <c r="A5" s="128" t="s">
        <v>314</v>
      </c>
      <c r="B5" s="103">
        <v>40451</v>
      </c>
      <c r="C5" s="104" t="s">
        <v>473</v>
      </c>
      <c r="D5" s="99">
        <v>18</v>
      </c>
      <c r="E5" s="53">
        <f>E4+D5</f>
        <v>84</v>
      </c>
    </row>
    <row r="6" spans="1:5" ht="15" customHeight="1" thickTop="1" thickBot="1">
      <c r="A6" s="12"/>
      <c r="B6" s="46"/>
      <c r="C6" s="47" t="s">
        <v>186</v>
      </c>
      <c r="D6" s="130"/>
      <c r="E6" s="131"/>
    </row>
    <row r="7" spans="1:5" ht="15" customHeight="1" thickTop="1">
      <c r="A7" s="128" t="s">
        <v>314</v>
      </c>
      <c r="B7" s="103">
        <v>40470</v>
      </c>
      <c r="C7" s="104" t="s">
        <v>474</v>
      </c>
      <c r="D7" s="132">
        <v>-84</v>
      </c>
      <c r="E7" s="53">
        <f>E5+D7</f>
        <v>0</v>
      </c>
    </row>
    <row r="8" spans="1:5" ht="15" customHeight="1">
      <c r="A8" s="128" t="s">
        <v>314</v>
      </c>
      <c r="B8" s="103">
        <v>40482</v>
      </c>
      <c r="C8" s="104" t="s">
        <v>475</v>
      </c>
      <c r="D8" s="99">
        <v>84</v>
      </c>
      <c r="E8" s="53">
        <f>E7+D8</f>
        <v>84</v>
      </c>
    </row>
    <row r="9" spans="1:5" ht="15" customHeight="1">
      <c r="A9" s="128" t="s">
        <v>314</v>
      </c>
      <c r="B9" s="103">
        <v>40482</v>
      </c>
      <c r="C9" s="104" t="s">
        <v>476</v>
      </c>
      <c r="D9" s="99">
        <v>42</v>
      </c>
      <c r="E9" s="53">
        <f>E8+D9</f>
        <v>126</v>
      </c>
    </row>
    <row r="10" spans="1:5" ht="15" customHeight="1">
      <c r="A10" s="128" t="s">
        <v>314</v>
      </c>
      <c r="B10" s="103">
        <v>40482</v>
      </c>
      <c r="C10" s="104" t="s">
        <v>477</v>
      </c>
      <c r="D10" s="99">
        <v>18</v>
      </c>
      <c r="E10" s="53">
        <f>E9+D10</f>
        <v>144</v>
      </c>
    </row>
    <row r="11" spans="1:5" ht="15" customHeight="1">
      <c r="A11" s="128" t="s">
        <v>314</v>
      </c>
      <c r="B11" s="103">
        <v>40482</v>
      </c>
      <c r="C11" s="104" t="s">
        <v>478</v>
      </c>
      <c r="D11" s="99">
        <v>9</v>
      </c>
      <c r="E11" s="53">
        <f>E10+D11</f>
        <v>153</v>
      </c>
    </row>
    <row r="12" spans="1:5" ht="15" customHeight="1" thickBot="1">
      <c r="A12" s="128" t="s">
        <v>314</v>
      </c>
      <c r="B12" s="103">
        <v>40482</v>
      </c>
      <c r="C12" s="104" t="s">
        <v>479</v>
      </c>
      <c r="D12" s="99">
        <v>12.5</v>
      </c>
      <c r="E12" s="53">
        <f>E11+D12</f>
        <v>165.5</v>
      </c>
    </row>
    <row r="13" spans="1:5" ht="15" customHeight="1" thickTop="1" thickBot="1">
      <c r="A13" s="12"/>
      <c r="B13" s="46"/>
      <c r="C13" s="47" t="s">
        <v>148</v>
      </c>
      <c r="D13" s="130"/>
      <c r="E13" s="131"/>
    </row>
    <row r="14" spans="1:5" ht="15" customHeight="1" thickTop="1">
      <c r="A14" s="128" t="s">
        <v>314</v>
      </c>
      <c r="B14" s="103">
        <v>40485</v>
      </c>
      <c r="C14" s="104" t="s">
        <v>474</v>
      </c>
      <c r="D14" s="132">
        <v>-165.5</v>
      </c>
      <c r="E14" s="53">
        <f>E12+D14</f>
        <v>0</v>
      </c>
    </row>
    <row r="15" spans="1:5" ht="15" customHeight="1">
      <c r="A15" s="128" t="s">
        <v>314</v>
      </c>
      <c r="B15" s="103">
        <v>40512</v>
      </c>
      <c r="C15" s="104" t="s">
        <v>480</v>
      </c>
      <c r="D15" s="99">
        <v>12.5</v>
      </c>
      <c r="E15" s="53">
        <f>E14+D15</f>
        <v>12.5</v>
      </c>
    </row>
    <row r="16" spans="1:5" ht="15" customHeight="1">
      <c r="A16" s="128" t="s">
        <v>314</v>
      </c>
      <c r="B16" s="103">
        <v>40512</v>
      </c>
      <c r="C16" s="104" t="s">
        <v>481</v>
      </c>
      <c r="D16" s="99">
        <v>124</v>
      </c>
      <c r="E16" s="53">
        <f>E15+D16</f>
        <v>136.5</v>
      </c>
    </row>
    <row r="17" spans="1:5" ht="15" customHeight="1">
      <c r="A17" s="128" t="s">
        <v>314</v>
      </c>
      <c r="B17" s="103">
        <v>40512</v>
      </c>
      <c r="C17" s="104" t="s">
        <v>482</v>
      </c>
      <c r="D17" s="99">
        <v>60</v>
      </c>
      <c r="E17" s="53">
        <f>E16+D17</f>
        <v>196.5</v>
      </c>
    </row>
    <row r="18" spans="1:5" ht="15" customHeight="1">
      <c r="A18" s="128" t="s">
        <v>314</v>
      </c>
      <c r="B18" s="103">
        <v>40512</v>
      </c>
      <c r="C18" s="104" t="s">
        <v>483</v>
      </c>
      <c r="D18" s="99">
        <v>12</v>
      </c>
      <c r="E18" s="53">
        <f>E17+D18</f>
        <v>208.5</v>
      </c>
    </row>
    <row r="19" spans="1:5" ht="15" customHeight="1" thickBot="1">
      <c r="A19" s="128" t="s">
        <v>314</v>
      </c>
      <c r="B19" s="103">
        <v>40512</v>
      </c>
      <c r="C19" s="104" t="s">
        <v>484</v>
      </c>
      <c r="D19" s="99">
        <v>9</v>
      </c>
      <c r="E19" s="53">
        <f>E18+D19</f>
        <v>217.5</v>
      </c>
    </row>
    <row r="20" spans="1:5" ht="15" customHeight="1" thickTop="1" thickBot="1">
      <c r="A20" s="12"/>
      <c r="B20" s="46"/>
      <c r="C20" s="47" t="s">
        <v>149</v>
      </c>
      <c r="D20" s="130"/>
      <c r="E20" s="131"/>
    </row>
    <row r="21" spans="1:5" ht="15" customHeight="1" thickTop="1">
      <c r="A21" s="128" t="s">
        <v>314</v>
      </c>
      <c r="B21" s="103">
        <v>40531</v>
      </c>
      <c r="C21" s="104" t="s">
        <v>485</v>
      </c>
      <c r="D21" s="132">
        <v>-217.5</v>
      </c>
      <c r="E21" s="53">
        <f>E19+D21</f>
        <v>0</v>
      </c>
    </row>
    <row r="22" spans="1:5" ht="15" customHeight="1">
      <c r="A22" s="128" t="s">
        <v>314</v>
      </c>
      <c r="B22" s="103">
        <v>40543</v>
      </c>
      <c r="C22" s="104" t="s">
        <v>475</v>
      </c>
      <c r="D22" s="99">
        <v>84</v>
      </c>
      <c r="E22" s="53">
        <f>E21+D22</f>
        <v>84</v>
      </c>
    </row>
    <row r="23" spans="1:5" ht="15" customHeight="1">
      <c r="A23" s="128" t="s">
        <v>314</v>
      </c>
      <c r="B23" s="103">
        <v>40543</v>
      </c>
      <c r="C23" s="104" t="s">
        <v>486</v>
      </c>
      <c r="D23" s="99">
        <v>36</v>
      </c>
      <c r="E23" s="53">
        <f>E22+D23</f>
        <v>120</v>
      </c>
    </row>
    <row r="24" spans="1:5" ht="15" customHeight="1" thickBot="1">
      <c r="A24" s="128" t="s">
        <v>314</v>
      </c>
      <c r="B24" s="103">
        <v>40543</v>
      </c>
      <c r="C24" s="104" t="s">
        <v>487</v>
      </c>
      <c r="D24" s="99">
        <v>3</v>
      </c>
      <c r="E24" s="53">
        <f>E23+D24</f>
        <v>123</v>
      </c>
    </row>
    <row r="25" spans="1:5" ht="15" customHeight="1" thickTop="1" thickBot="1">
      <c r="A25" s="12"/>
      <c r="B25" s="46"/>
      <c r="C25" s="47" t="s">
        <v>150</v>
      </c>
      <c r="D25" s="130"/>
      <c r="E25" s="131"/>
    </row>
    <row r="26" spans="1:5" ht="15" customHeight="1" thickTop="1">
      <c r="A26" s="128" t="s">
        <v>314</v>
      </c>
      <c r="B26" s="103">
        <v>40562</v>
      </c>
      <c r="C26" s="104" t="s">
        <v>485</v>
      </c>
      <c r="D26" s="132">
        <v>-123</v>
      </c>
      <c r="E26" s="53">
        <f>E24+D26</f>
        <v>0</v>
      </c>
    </row>
    <row r="27" spans="1:5" ht="15" customHeight="1">
      <c r="A27" s="128" t="s">
        <v>314</v>
      </c>
      <c r="B27" s="103">
        <v>40574</v>
      </c>
      <c r="C27" s="104" t="s">
        <v>483</v>
      </c>
      <c r="D27" s="99">
        <v>12</v>
      </c>
      <c r="E27" s="53">
        <f>E26+D27</f>
        <v>12</v>
      </c>
    </row>
    <row r="28" spans="1:5" ht="15" customHeight="1">
      <c r="A28" s="128" t="s">
        <v>314</v>
      </c>
      <c r="B28" s="103">
        <v>40574</v>
      </c>
      <c r="C28" s="104" t="s">
        <v>488</v>
      </c>
      <c r="D28" s="99">
        <v>25</v>
      </c>
      <c r="E28" s="53">
        <f>E27+D28</f>
        <v>37</v>
      </c>
    </row>
    <row r="29" spans="1:5" ht="15" customHeight="1">
      <c r="A29" s="128" t="s">
        <v>314</v>
      </c>
      <c r="B29" s="103">
        <v>40574</v>
      </c>
      <c r="C29" s="104" t="s">
        <v>489</v>
      </c>
      <c r="D29" s="99">
        <v>100</v>
      </c>
      <c r="E29" s="53">
        <f>E28+D29</f>
        <v>137</v>
      </c>
    </row>
    <row r="30" spans="1:5" ht="15" customHeight="1" thickBot="1">
      <c r="A30" s="128" t="s">
        <v>314</v>
      </c>
      <c r="B30" s="103">
        <v>40574</v>
      </c>
      <c r="C30" s="104" t="s">
        <v>490</v>
      </c>
      <c r="D30" s="99">
        <v>63</v>
      </c>
      <c r="E30" s="53">
        <f>E29+D30</f>
        <v>200</v>
      </c>
    </row>
    <row r="31" spans="1:5" ht="15" customHeight="1" thickTop="1" thickBot="1">
      <c r="A31" s="12"/>
      <c r="B31" s="46"/>
      <c r="C31" s="47" t="s">
        <v>151</v>
      </c>
      <c r="D31" s="130"/>
      <c r="E31" s="131"/>
    </row>
    <row r="32" spans="1:5" ht="15" customHeight="1" thickTop="1">
      <c r="A32" s="128" t="s">
        <v>314</v>
      </c>
      <c r="B32" s="103">
        <v>40602</v>
      </c>
      <c r="C32" s="104" t="s">
        <v>491</v>
      </c>
      <c r="D32" s="99">
        <v>20</v>
      </c>
      <c r="E32" s="53">
        <f>E30+D32</f>
        <v>220</v>
      </c>
    </row>
    <row r="33" spans="1:5" ht="15" customHeight="1">
      <c r="A33" s="128" t="s">
        <v>314</v>
      </c>
      <c r="B33" s="103">
        <v>40602</v>
      </c>
      <c r="C33" s="104" t="s">
        <v>492</v>
      </c>
      <c r="D33" s="99">
        <v>20</v>
      </c>
      <c r="E33" s="53">
        <f>E32+D33</f>
        <v>240</v>
      </c>
    </row>
    <row r="34" spans="1:5" ht="15" customHeight="1">
      <c r="A34" s="128" t="s">
        <v>314</v>
      </c>
      <c r="B34" s="103">
        <v>40602</v>
      </c>
      <c r="C34" s="104" t="s">
        <v>493</v>
      </c>
      <c r="D34" s="99">
        <v>76</v>
      </c>
      <c r="E34" s="53">
        <f>E33+D34</f>
        <v>316</v>
      </c>
    </row>
    <row r="35" spans="1:5" ht="15" customHeight="1" thickBot="1">
      <c r="A35" s="128" t="s">
        <v>314</v>
      </c>
      <c r="B35" s="103">
        <v>40602</v>
      </c>
      <c r="C35" s="104" t="s">
        <v>494</v>
      </c>
      <c r="D35" s="99">
        <v>39</v>
      </c>
      <c r="E35" s="53">
        <f>E34+D35</f>
        <v>355</v>
      </c>
    </row>
    <row r="36" spans="1:5" ht="15" customHeight="1" thickTop="1" thickBot="1">
      <c r="A36" s="12"/>
      <c r="B36" s="46"/>
      <c r="C36" s="47" t="s">
        <v>152</v>
      </c>
      <c r="D36" s="130"/>
      <c r="E36" s="131"/>
    </row>
    <row r="37" spans="1:5" ht="15" customHeight="1" thickTop="1">
      <c r="A37" s="128" t="s">
        <v>314</v>
      </c>
      <c r="B37" s="103">
        <v>40604</v>
      </c>
      <c r="C37" s="104" t="s">
        <v>495</v>
      </c>
      <c r="D37" s="132">
        <v>-150</v>
      </c>
      <c r="E37" s="53">
        <f>E35+D37</f>
        <v>205</v>
      </c>
    </row>
    <row r="38" spans="1:5" ht="15" customHeight="1">
      <c r="A38" s="128" t="s">
        <v>314</v>
      </c>
      <c r="B38" s="103">
        <v>40604</v>
      </c>
      <c r="C38" s="104" t="s">
        <v>495</v>
      </c>
      <c r="D38" s="132">
        <v>-155</v>
      </c>
      <c r="E38" s="53">
        <f>E37+D38</f>
        <v>50</v>
      </c>
    </row>
    <row r="39" spans="1:5" ht="15" customHeight="1">
      <c r="A39" s="128" t="s">
        <v>314</v>
      </c>
      <c r="B39" s="103">
        <v>40633</v>
      </c>
      <c r="C39" s="104" t="s">
        <v>496</v>
      </c>
      <c r="D39" s="99">
        <v>62</v>
      </c>
      <c r="E39" s="53">
        <f t="shared" ref="E39:E45" si="0">E38+D39</f>
        <v>112</v>
      </c>
    </row>
    <row r="40" spans="1:5" ht="15" customHeight="1">
      <c r="A40" s="128" t="s">
        <v>314</v>
      </c>
      <c r="B40" s="103">
        <v>40633</v>
      </c>
      <c r="C40" s="104" t="s">
        <v>486</v>
      </c>
      <c r="D40" s="99">
        <v>54</v>
      </c>
      <c r="E40" s="53">
        <f t="shared" si="0"/>
        <v>166</v>
      </c>
    </row>
    <row r="41" spans="1:5" ht="15" customHeight="1">
      <c r="A41" s="128" t="s">
        <v>314</v>
      </c>
      <c r="B41" s="103">
        <v>40633</v>
      </c>
      <c r="C41" s="104" t="s">
        <v>483</v>
      </c>
      <c r="D41" s="99">
        <v>12</v>
      </c>
      <c r="E41" s="53">
        <f t="shared" si="0"/>
        <v>178</v>
      </c>
    </row>
    <row r="42" spans="1:5" ht="15" customHeight="1">
      <c r="A42" s="128" t="s">
        <v>314</v>
      </c>
      <c r="B42" s="103">
        <v>40633</v>
      </c>
      <c r="C42" s="104" t="s">
        <v>321</v>
      </c>
      <c r="D42" s="99">
        <v>25</v>
      </c>
      <c r="E42" s="53">
        <f t="shared" si="0"/>
        <v>203</v>
      </c>
    </row>
    <row r="43" spans="1:5" ht="15" customHeight="1">
      <c r="A43" s="128" t="s">
        <v>314</v>
      </c>
      <c r="B43" s="103">
        <v>40633</v>
      </c>
      <c r="C43" s="104" t="s">
        <v>497</v>
      </c>
      <c r="D43" s="99">
        <v>25</v>
      </c>
      <c r="E43" s="53">
        <f t="shared" si="0"/>
        <v>228</v>
      </c>
    </row>
    <row r="44" spans="1:5" ht="15" customHeight="1">
      <c r="A44" s="128" t="s">
        <v>314</v>
      </c>
      <c r="B44" s="103">
        <v>40633</v>
      </c>
      <c r="C44" s="104" t="s">
        <v>52</v>
      </c>
      <c r="D44" s="132">
        <v>-178</v>
      </c>
      <c r="E44" s="53">
        <f t="shared" si="0"/>
        <v>50</v>
      </c>
    </row>
    <row r="45" spans="1:5" ht="15" customHeight="1" thickBot="1">
      <c r="A45" s="128" t="s">
        <v>314</v>
      </c>
      <c r="B45" s="103">
        <v>40633</v>
      </c>
      <c r="C45" s="104" t="s">
        <v>498</v>
      </c>
      <c r="D45" s="132">
        <v>-6.73</v>
      </c>
      <c r="E45" s="53">
        <f t="shared" si="0"/>
        <v>43.269999999999996</v>
      </c>
    </row>
    <row r="46" spans="1:5" ht="15" customHeight="1" thickTop="1" thickBot="1">
      <c r="A46" s="12"/>
      <c r="B46" s="46"/>
      <c r="C46" s="47" t="s">
        <v>153</v>
      </c>
      <c r="D46" s="130"/>
      <c r="E46" s="131"/>
    </row>
    <row r="47" spans="1:5" ht="15" customHeight="1" thickTop="1">
      <c r="A47" s="128" t="s">
        <v>314</v>
      </c>
      <c r="B47" s="103">
        <v>40637</v>
      </c>
      <c r="C47" s="104" t="s">
        <v>499</v>
      </c>
      <c r="D47" s="99">
        <v>14</v>
      </c>
      <c r="E47" s="53">
        <f>E45+D47</f>
        <v>57.269999999999996</v>
      </c>
    </row>
    <row r="48" spans="1:5" ht="15" customHeight="1">
      <c r="A48" s="128" t="s">
        <v>314</v>
      </c>
      <c r="B48" s="103">
        <v>40661</v>
      </c>
      <c r="C48" s="104" t="s">
        <v>500</v>
      </c>
      <c r="D48" s="99">
        <v>70</v>
      </c>
      <c r="E48" s="53">
        <f t="shared" ref="E48:E53" si="1">E47+D48</f>
        <v>127.27</v>
      </c>
    </row>
    <row r="49" spans="1:5" ht="15" customHeight="1">
      <c r="A49" s="128" t="s">
        <v>314</v>
      </c>
      <c r="B49" s="103">
        <v>40661</v>
      </c>
      <c r="C49" s="104" t="s">
        <v>501</v>
      </c>
      <c r="D49" s="99">
        <v>51</v>
      </c>
      <c r="E49" s="53">
        <f t="shared" si="1"/>
        <v>178.26999999999998</v>
      </c>
    </row>
    <row r="50" spans="1:5" ht="15" customHeight="1">
      <c r="A50" s="128" t="s">
        <v>314</v>
      </c>
      <c r="B50" s="103">
        <v>40661</v>
      </c>
      <c r="C50" s="104" t="s">
        <v>502</v>
      </c>
      <c r="D50" s="99">
        <v>6</v>
      </c>
      <c r="E50" s="53">
        <f t="shared" si="1"/>
        <v>184.26999999999998</v>
      </c>
    </row>
    <row r="51" spans="1:5" ht="15" customHeight="1">
      <c r="A51" s="128" t="s">
        <v>314</v>
      </c>
      <c r="B51" s="103">
        <v>40661</v>
      </c>
      <c r="C51" s="104" t="s">
        <v>503</v>
      </c>
      <c r="D51" s="99">
        <v>6</v>
      </c>
      <c r="E51" s="53">
        <f t="shared" si="1"/>
        <v>190.26999999999998</v>
      </c>
    </row>
    <row r="52" spans="1:5" ht="15" customHeight="1">
      <c r="A52" s="128" t="s">
        <v>314</v>
      </c>
      <c r="B52" s="103">
        <v>40661</v>
      </c>
      <c r="C52" s="104" t="s">
        <v>504</v>
      </c>
      <c r="D52" s="99">
        <v>6.73</v>
      </c>
      <c r="E52" s="53">
        <f t="shared" si="1"/>
        <v>196.99999999999997</v>
      </c>
    </row>
    <row r="53" spans="1:5" ht="15" customHeight="1" thickBot="1">
      <c r="A53" s="128" t="s">
        <v>314</v>
      </c>
      <c r="B53" s="103">
        <v>40661</v>
      </c>
      <c r="C53" s="104" t="s">
        <v>505</v>
      </c>
      <c r="D53" s="132">
        <v>-180</v>
      </c>
      <c r="E53" s="53">
        <f t="shared" si="1"/>
        <v>16.999999999999972</v>
      </c>
    </row>
    <row r="54" spans="1:5" ht="15" customHeight="1" thickTop="1" thickBot="1">
      <c r="A54" s="12"/>
      <c r="B54" s="46"/>
      <c r="C54" s="47" t="s">
        <v>154</v>
      </c>
      <c r="D54" s="130"/>
      <c r="E54" s="131"/>
    </row>
    <row r="55" spans="1:5" ht="15" customHeight="1" thickTop="1">
      <c r="A55" s="128" t="s">
        <v>314</v>
      </c>
      <c r="B55" s="103">
        <v>40666</v>
      </c>
      <c r="C55" s="104" t="s">
        <v>506</v>
      </c>
      <c r="D55" s="99">
        <v>14</v>
      </c>
      <c r="E55" s="53">
        <f>E53+D55</f>
        <v>30.999999999999972</v>
      </c>
    </row>
    <row r="56" spans="1:5" ht="15" customHeight="1">
      <c r="A56" s="128" t="s">
        <v>314</v>
      </c>
      <c r="B56" s="103">
        <v>40682</v>
      </c>
      <c r="C56" s="104" t="s">
        <v>507</v>
      </c>
      <c r="D56" s="99">
        <v>22</v>
      </c>
      <c r="E56" s="53">
        <f t="shared" ref="E56:E61" si="2">E55+D56</f>
        <v>52.999999999999972</v>
      </c>
    </row>
    <row r="57" spans="1:5" ht="15" customHeight="1">
      <c r="A57" s="128" t="s">
        <v>314</v>
      </c>
      <c r="B57" s="103">
        <v>40693</v>
      </c>
      <c r="C57" s="104" t="s">
        <v>483</v>
      </c>
      <c r="D57" s="99">
        <v>12</v>
      </c>
      <c r="E57" s="53">
        <f t="shared" si="2"/>
        <v>64.999999999999972</v>
      </c>
    </row>
    <row r="58" spans="1:5" ht="15" customHeight="1">
      <c r="A58" s="128" t="s">
        <v>314</v>
      </c>
      <c r="B58" s="103">
        <v>40693</v>
      </c>
      <c r="C58" s="104" t="s">
        <v>508</v>
      </c>
      <c r="D58" s="99">
        <v>116</v>
      </c>
      <c r="E58" s="53">
        <f t="shared" si="2"/>
        <v>180.99999999999997</v>
      </c>
    </row>
    <row r="59" spans="1:5" ht="15" customHeight="1">
      <c r="A59" s="128" t="s">
        <v>314</v>
      </c>
      <c r="B59" s="103">
        <v>40693</v>
      </c>
      <c r="C59" s="104" t="s">
        <v>490</v>
      </c>
      <c r="D59" s="99">
        <v>63</v>
      </c>
      <c r="E59" s="53">
        <f t="shared" si="2"/>
        <v>243.99999999999997</v>
      </c>
    </row>
    <row r="60" spans="1:5" ht="15" customHeight="1">
      <c r="A60" s="128" t="s">
        <v>314</v>
      </c>
      <c r="B60" s="103">
        <v>40693</v>
      </c>
      <c r="C60" s="104" t="s">
        <v>52</v>
      </c>
      <c r="D60" s="132">
        <v>-227</v>
      </c>
      <c r="E60" s="53">
        <f t="shared" si="2"/>
        <v>16.999999999999972</v>
      </c>
    </row>
    <row r="61" spans="1:5" ht="15" customHeight="1" thickBot="1">
      <c r="A61" s="128" t="s">
        <v>314</v>
      </c>
      <c r="B61" s="103">
        <v>40694</v>
      </c>
      <c r="C61" s="107" t="s">
        <v>509</v>
      </c>
      <c r="D61" s="99">
        <v>20</v>
      </c>
      <c r="E61" s="53">
        <f t="shared" si="2"/>
        <v>36.999999999999972</v>
      </c>
    </row>
    <row r="62" spans="1:5" ht="15" customHeight="1" thickTop="1" thickBot="1">
      <c r="A62" s="12"/>
      <c r="B62" s="46"/>
      <c r="C62" s="47" t="s">
        <v>155</v>
      </c>
      <c r="D62" s="130"/>
      <c r="E62" s="131"/>
    </row>
    <row r="63" spans="1:5" ht="15" customHeight="1" thickTop="1">
      <c r="A63" s="128" t="s">
        <v>314</v>
      </c>
      <c r="B63" s="103">
        <v>40696</v>
      </c>
      <c r="C63" s="104" t="s">
        <v>510</v>
      </c>
      <c r="D63" s="99">
        <v>24</v>
      </c>
      <c r="E63" s="53">
        <f>E61+D63</f>
        <v>60.999999999999972</v>
      </c>
    </row>
    <row r="64" spans="1:5" ht="15" customHeight="1">
      <c r="A64" s="128" t="s">
        <v>314</v>
      </c>
      <c r="B64" s="103">
        <v>40696</v>
      </c>
      <c r="C64" s="104" t="s">
        <v>511</v>
      </c>
      <c r="D64" s="99">
        <v>24</v>
      </c>
      <c r="E64" s="53">
        <f>E63+D64</f>
        <v>84.999999999999972</v>
      </c>
    </row>
    <row r="65" spans="1:5" ht="15" customHeight="1">
      <c r="A65" s="128" t="s">
        <v>314</v>
      </c>
      <c r="B65" s="103">
        <v>40697</v>
      </c>
      <c r="C65" s="104" t="s">
        <v>512</v>
      </c>
      <c r="D65" s="99">
        <v>35</v>
      </c>
      <c r="E65" s="53">
        <f t="shared" ref="E65:E73" si="3">E64+D65</f>
        <v>119.99999999999997</v>
      </c>
    </row>
    <row r="66" spans="1:5" ht="15" customHeight="1">
      <c r="A66" s="128" t="s">
        <v>314</v>
      </c>
      <c r="B66" s="103">
        <v>40702</v>
      </c>
      <c r="C66" s="104" t="s">
        <v>513</v>
      </c>
      <c r="D66" s="99">
        <v>39</v>
      </c>
      <c r="E66" s="53">
        <f t="shared" si="3"/>
        <v>158.99999999999997</v>
      </c>
    </row>
    <row r="67" spans="1:5" ht="15" customHeight="1">
      <c r="A67" s="128" t="s">
        <v>314</v>
      </c>
      <c r="B67" s="103">
        <v>40703</v>
      </c>
      <c r="C67" s="104" t="s">
        <v>514</v>
      </c>
      <c r="D67" s="99">
        <v>35</v>
      </c>
      <c r="E67" s="53">
        <f t="shared" si="3"/>
        <v>193.99999999999997</v>
      </c>
    </row>
    <row r="68" spans="1:5" ht="15" customHeight="1">
      <c r="A68" s="128" t="s">
        <v>314</v>
      </c>
      <c r="B68" s="103">
        <v>40711</v>
      </c>
      <c r="C68" s="104" t="s">
        <v>515</v>
      </c>
      <c r="D68" s="99">
        <v>12.5</v>
      </c>
      <c r="E68" s="53">
        <f t="shared" si="3"/>
        <v>206.49999999999997</v>
      </c>
    </row>
    <row r="69" spans="1:5" ht="15" customHeight="1">
      <c r="A69" s="128" t="s">
        <v>314</v>
      </c>
      <c r="B69" s="103">
        <v>40716</v>
      </c>
      <c r="C69" s="104" t="s">
        <v>516</v>
      </c>
      <c r="D69" s="99">
        <v>17.5</v>
      </c>
      <c r="E69" s="53">
        <f t="shared" si="3"/>
        <v>223.99999999999997</v>
      </c>
    </row>
    <row r="70" spans="1:5" ht="15" customHeight="1">
      <c r="A70" s="128" t="s">
        <v>314</v>
      </c>
      <c r="B70" s="103">
        <v>40716</v>
      </c>
      <c r="C70" s="104" t="s">
        <v>517</v>
      </c>
      <c r="D70" s="99">
        <v>118</v>
      </c>
      <c r="E70" s="53">
        <f t="shared" si="3"/>
        <v>342</v>
      </c>
    </row>
    <row r="71" spans="1:5" ht="15" customHeight="1">
      <c r="A71" s="128" t="s">
        <v>314</v>
      </c>
      <c r="B71" s="103">
        <v>40716</v>
      </c>
      <c r="C71" s="104" t="s">
        <v>518</v>
      </c>
      <c r="D71" s="99">
        <v>27</v>
      </c>
      <c r="E71" s="53">
        <f t="shared" si="3"/>
        <v>369</v>
      </c>
    </row>
    <row r="72" spans="1:5" ht="15" customHeight="1">
      <c r="A72" s="128" t="s">
        <v>314</v>
      </c>
      <c r="B72" s="103">
        <v>40716</v>
      </c>
      <c r="C72" s="104" t="s">
        <v>519</v>
      </c>
      <c r="D72" s="99">
        <v>67</v>
      </c>
      <c r="E72" s="53">
        <f t="shared" si="3"/>
        <v>436</v>
      </c>
    </row>
    <row r="73" spans="1:5" ht="15" customHeight="1" thickBot="1">
      <c r="A73" s="128" t="s">
        <v>314</v>
      </c>
      <c r="B73" s="103">
        <v>40716</v>
      </c>
      <c r="C73" s="104" t="s">
        <v>52</v>
      </c>
      <c r="D73" s="132">
        <v>-436</v>
      </c>
      <c r="E73" s="53">
        <f t="shared" si="3"/>
        <v>0</v>
      </c>
    </row>
    <row r="74" spans="1:5" ht="15" customHeight="1" thickTop="1" thickBot="1">
      <c r="A74" s="12"/>
      <c r="B74" s="46"/>
      <c r="C74" s="47" t="s">
        <v>156</v>
      </c>
      <c r="D74" s="130"/>
      <c r="E74" s="131"/>
    </row>
    <row r="75" spans="1:5" ht="15" customHeight="1" thickTop="1" thickBot="1">
      <c r="A75" s="67"/>
      <c r="B75" s="68"/>
      <c r="C75" s="47" t="s">
        <v>310</v>
      </c>
      <c r="D75" s="69"/>
      <c r="E75" s="70"/>
    </row>
    <row r="76" spans="1:5" ht="15" customHeight="1" thickTop="1" thickBot="1">
      <c r="A76" s="67"/>
      <c r="B76" s="68"/>
      <c r="C76" s="47" t="s">
        <v>312</v>
      </c>
      <c r="D76" s="69"/>
      <c r="E76" s="70"/>
    </row>
    <row r="77" spans="1:5" ht="15.75" thickTop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V15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/>
    </sheetView>
  </sheetViews>
  <sheetFormatPr defaultColWidth="11.42578125" defaultRowHeight="15"/>
  <cols>
    <col min="1" max="1" width="12.7109375" bestFit="1" customWidth="1"/>
    <col min="2" max="2" width="10.7109375" customWidth="1"/>
    <col min="3" max="3" width="10.140625" bestFit="1" customWidth="1"/>
    <col min="4" max="4" width="9.28515625" bestFit="1" customWidth="1"/>
    <col min="5" max="5" width="11.42578125" customWidth="1"/>
    <col min="6" max="6" width="7.5703125" bestFit="1" customWidth="1"/>
    <col min="7" max="7" width="9.28515625" bestFit="1" customWidth="1"/>
    <col min="8" max="8" width="10.28515625" bestFit="1" customWidth="1"/>
    <col min="9" max="10" width="9.28515625" bestFit="1" customWidth="1"/>
    <col min="11" max="11" width="10.28515625" bestFit="1" customWidth="1"/>
    <col min="12" max="12" width="9.28515625" bestFit="1" customWidth="1"/>
    <col min="13" max="13" width="7.7109375" bestFit="1" customWidth="1"/>
    <col min="14" max="15" width="9.28515625" bestFit="1" customWidth="1"/>
    <col min="16" max="16" width="7" customWidth="1"/>
    <col min="17" max="17" width="7.85546875" bestFit="1" customWidth="1"/>
    <col min="18" max="18" width="7.7109375" customWidth="1"/>
    <col min="19" max="19" width="8" customWidth="1"/>
    <col min="20" max="21" width="9.28515625" bestFit="1" customWidth="1"/>
    <col min="22" max="22" width="9.7109375" customWidth="1"/>
    <col min="23" max="23" width="10.28515625" bestFit="1" customWidth="1"/>
    <col min="24" max="24" width="10.85546875" bestFit="1" customWidth="1"/>
    <col min="25" max="25" width="10.28515625" bestFit="1" customWidth="1"/>
    <col min="26" max="26" width="9.85546875" bestFit="1" customWidth="1"/>
    <col min="27" max="27" width="9.5703125" bestFit="1" customWidth="1"/>
    <col min="28" max="28" width="8.42578125" bestFit="1" customWidth="1"/>
    <col min="29" max="29" width="10.85546875" bestFit="1" customWidth="1"/>
    <col min="30" max="30" width="9.85546875" bestFit="1" customWidth="1"/>
    <col min="31" max="31" width="10.7109375" customWidth="1"/>
    <col min="32" max="32" width="9.5703125" bestFit="1" customWidth="1"/>
    <col min="33" max="33" width="9.7109375" customWidth="1"/>
    <col min="34" max="35" width="9.85546875" bestFit="1" customWidth="1"/>
    <col min="36" max="36" width="9.7109375" customWidth="1"/>
    <col min="37" max="38" width="9.85546875" bestFit="1" customWidth="1"/>
    <col min="39" max="39" width="10.140625" customWidth="1"/>
    <col min="40" max="40" width="7.42578125" customWidth="1"/>
    <col min="41" max="41" width="7.7109375" customWidth="1"/>
    <col min="42" max="42" width="9.85546875" bestFit="1" customWidth="1"/>
    <col min="43" max="43" width="7.5703125" customWidth="1"/>
    <col min="44" max="44" width="9.85546875" bestFit="1" customWidth="1"/>
    <col min="45" max="45" width="8.42578125" bestFit="1" customWidth="1"/>
    <col min="46" max="46" width="9" bestFit="1" customWidth="1"/>
    <col min="47" max="47" width="8.42578125" bestFit="1" customWidth="1"/>
    <col min="48" max="49" width="9.85546875" bestFit="1" customWidth="1"/>
    <col min="50" max="50" width="9.7109375" customWidth="1"/>
    <col min="51" max="51" width="9.85546875" bestFit="1" customWidth="1"/>
    <col min="52" max="52" width="9.28515625" customWidth="1"/>
    <col min="53" max="53" width="9.85546875" bestFit="1" customWidth="1"/>
    <col min="54" max="54" width="8.7109375" customWidth="1"/>
    <col min="55" max="55" width="10.85546875" bestFit="1" customWidth="1"/>
    <col min="56" max="56" width="10.28515625" customWidth="1"/>
    <col min="57" max="57" width="9.85546875" bestFit="1" customWidth="1"/>
    <col min="58" max="58" width="7.42578125" bestFit="1" customWidth="1"/>
    <col min="59" max="60" width="9.7109375" customWidth="1"/>
    <col min="61" max="61" width="7.7109375" customWidth="1"/>
    <col min="62" max="63" width="8.42578125" bestFit="1" customWidth="1"/>
    <col min="64" max="64" width="7.85546875" bestFit="1" customWidth="1"/>
    <col min="65" max="65" width="7.42578125" bestFit="1" customWidth="1"/>
    <col min="66" max="66" width="8.5703125" customWidth="1"/>
    <col min="67" max="67" width="8.42578125" bestFit="1" customWidth="1"/>
    <col min="68" max="68" width="9.85546875" bestFit="1" customWidth="1"/>
    <col min="69" max="69" width="9.85546875" customWidth="1"/>
    <col min="70" max="70" width="8.42578125" bestFit="1" customWidth="1"/>
    <col min="71" max="71" width="7.85546875" bestFit="1" customWidth="1"/>
    <col min="72" max="72" width="8.42578125" bestFit="1" customWidth="1"/>
    <col min="73" max="73" width="10.28515625" bestFit="1" customWidth="1"/>
    <col min="74" max="74" width="10.85546875" bestFit="1" customWidth="1"/>
    <col min="204" max="204" width="13" customWidth="1"/>
    <col min="205" max="205" width="15.28515625" bestFit="1" customWidth="1"/>
    <col min="206" max="206" width="9.7109375" bestFit="1" customWidth="1"/>
    <col min="207" max="207" width="9.7109375" customWidth="1"/>
    <col min="208" max="208" width="10.5703125" bestFit="1" customWidth="1"/>
    <col min="209" max="209" width="11" bestFit="1" customWidth="1"/>
    <col min="210" max="210" width="9.7109375" customWidth="1"/>
    <col min="211" max="211" width="10.42578125" bestFit="1" customWidth="1"/>
    <col min="212" max="212" width="10.85546875" bestFit="1" customWidth="1"/>
    <col min="213" max="213" width="12" bestFit="1" customWidth="1"/>
    <col min="214" max="214" width="10.42578125" bestFit="1" customWidth="1"/>
    <col min="215" max="215" width="9.28515625" bestFit="1" customWidth="1"/>
    <col min="216" max="216" width="8.28515625" bestFit="1" customWidth="1"/>
    <col min="217" max="218" width="8.85546875" bestFit="1" customWidth="1"/>
    <col min="219" max="219" width="8.7109375" bestFit="1" customWidth="1"/>
    <col min="220" max="220" width="10.42578125" bestFit="1" customWidth="1"/>
    <col min="221" max="221" width="10" bestFit="1" customWidth="1"/>
    <col min="222" max="222" width="9.28515625" bestFit="1" customWidth="1"/>
    <col min="223" max="223" width="10" customWidth="1"/>
    <col min="224" max="224" width="8.7109375" bestFit="1" customWidth="1"/>
    <col min="225" max="225" width="7.7109375" customWidth="1"/>
    <col min="226" max="226" width="9.42578125" bestFit="1" customWidth="1"/>
    <col min="227" max="227" width="9.28515625" bestFit="1" customWidth="1"/>
    <col min="228" max="229" width="10.42578125" bestFit="1" customWidth="1"/>
    <col min="230" max="230" width="11.140625" bestFit="1" customWidth="1"/>
    <col min="231" max="231" width="11" bestFit="1" customWidth="1"/>
    <col min="232" max="232" width="10.42578125" bestFit="1" customWidth="1"/>
    <col min="233" max="233" width="11.5703125" bestFit="1" customWidth="1"/>
    <col min="234" max="234" width="12" bestFit="1" customWidth="1"/>
    <col min="235" max="235" width="11.140625" bestFit="1" customWidth="1"/>
    <col min="236" max="236" width="9.85546875" bestFit="1" customWidth="1"/>
    <col min="237" max="237" width="11.42578125" customWidth="1"/>
    <col min="238" max="238" width="5.85546875" bestFit="1" customWidth="1"/>
    <col min="239" max="240" width="7.7109375" customWidth="1"/>
    <col min="460" max="460" width="13" customWidth="1"/>
    <col min="461" max="461" width="15.28515625" bestFit="1" customWidth="1"/>
    <col min="462" max="462" width="9.7109375" bestFit="1" customWidth="1"/>
    <col min="463" max="463" width="9.7109375" customWidth="1"/>
    <col min="464" max="464" width="10.5703125" bestFit="1" customWidth="1"/>
    <col min="465" max="465" width="11" bestFit="1" customWidth="1"/>
    <col min="466" max="466" width="9.7109375" customWidth="1"/>
    <col min="467" max="467" width="10.42578125" bestFit="1" customWidth="1"/>
    <col min="468" max="468" width="10.85546875" bestFit="1" customWidth="1"/>
    <col min="469" max="469" width="12" bestFit="1" customWidth="1"/>
    <col min="470" max="470" width="10.42578125" bestFit="1" customWidth="1"/>
    <col min="471" max="471" width="9.28515625" bestFit="1" customWidth="1"/>
    <col min="472" max="472" width="8.28515625" bestFit="1" customWidth="1"/>
    <col min="473" max="474" width="8.85546875" bestFit="1" customWidth="1"/>
    <col min="475" max="475" width="8.7109375" bestFit="1" customWidth="1"/>
    <col min="476" max="476" width="10.42578125" bestFit="1" customWidth="1"/>
    <col min="477" max="477" width="10" bestFit="1" customWidth="1"/>
    <col min="478" max="478" width="9.28515625" bestFit="1" customWidth="1"/>
    <col min="479" max="479" width="10" customWidth="1"/>
    <col min="480" max="480" width="8.7109375" bestFit="1" customWidth="1"/>
    <col min="481" max="481" width="7.7109375" customWidth="1"/>
    <col min="482" max="482" width="9.42578125" bestFit="1" customWidth="1"/>
    <col min="483" max="483" width="9.28515625" bestFit="1" customWidth="1"/>
    <col min="484" max="485" width="10.42578125" bestFit="1" customWidth="1"/>
    <col min="486" max="486" width="11.140625" bestFit="1" customWidth="1"/>
    <col min="487" max="487" width="11" bestFit="1" customWidth="1"/>
    <col min="488" max="488" width="10.42578125" bestFit="1" customWidth="1"/>
    <col min="489" max="489" width="11.5703125" bestFit="1" customWidth="1"/>
    <col min="490" max="490" width="12" bestFit="1" customWidth="1"/>
    <col min="491" max="491" width="11.140625" bestFit="1" customWidth="1"/>
    <col min="492" max="492" width="9.85546875" bestFit="1" customWidth="1"/>
    <col min="493" max="493" width="11.42578125" customWidth="1"/>
    <col min="494" max="494" width="5.85546875" bestFit="1" customWidth="1"/>
    <col min="495" max="496" width="7.7109375" customWidth="1"/>
    <col min="716" max="716" width="13" customWidth="1"/>
    <col min="717" max="717" width="15.28515625" bestFit="1" customWidth="1"/>
    <col min="718" max="718" width="9.7109375" bestFit="1" customWidth="1"/>
    <col min="719" max="719" width="9.7109375" customWidth="1"/>
    <col min="720" max="720" width="10.5703125" bestFit="1" customWidth="1"/>
    <col min="721" max="721" width="11" bestFit="1" customWidth="1"/>
    <col min="722" max="722" width="9.7109375" customWidth="1"/>
    <col min="723" max="723" width="10.42578125" bestFit="1" customWidth="1"/>
    <col min="724" max="724" width="10.85546875" bestFit="1" customWidth="1"/>
    <col min="725" max="725" width="12" bestFit="1" customWidth="1"/>
    <col min="726" max="726" width="10.42578125" bestFit="1" customWidth="1"/>
    <col min="727" max="727" width="9.28515625" bestFit="1" customWidth="1"/>
    <col min="728" max="728" width="8.28515625" bestFit="1" customWidth="1"/>
    <col min="729" max="730" width="8.85546875" bestFit="1" customWidth="1"/>
    <col min="731" max="731" width="8.7109375" bestFit="1" customWidth="1"/>
    <col min="732" max="732" width="10.42578125" bestFit="1" customWidth="1"/>
    <col min="733" max="733" width="10" bestFit="1" customWidth="1"/>
    <col min="734" max="734" width="9.28515625" bestFit="1" customWidth="1"/>
    <col min="735" max="735" width="10" customWidth="1"/>
    <col min="736" max="736" width="8.7109375" bestFit="1" customWidth="1"/>
    <col min="737" max="737" width="7.7109375" customWidth="1"/>
    <col min="738" max="738" width="9.42578125" bestFit="1" customWidth="1"/>
    <col min="739" max="739" width="9.28515625" bestFit="1" customWidth="1"/>
    <col min="740" max="741" width="10.42578125" bestFit="1" customWidth="1"/>
    <col min="742" max="742" width="11.140625" bestFit="1" customWidth="1"/>
    <col min="743" max="743" width="11" bestFit="1" customWidth="1"/>
    <col min="744" max="744" width="10.42578125" bestFit="1" customWidth="1"/>
    <col min="745" max="745" width="11.5703125" bestFit="1" customWidth="1"/>
    <col min="746" max="746" width="12" bestFit="1" customWidth="1"/>
    <col min="747" max="747" width="11.140625" bestFit="1" customWidth="1"/>
    <col min="748" max="748" width="9.85546875" bestFit="1" customWidth="1"/>
    <col min="749" max="749" width="11.42578125" customWidth="1"/>
    <col min="750" max="750" width="5.85546875" bestFit="1" customWidth="1"/>
    <col min="751" max="752" width="7.7109375" customWidth="1"/>
    <col min="972" max="972" width="13" customWidth="1"/>
    <col min="973" max="973" width="15.28515625" bestFit="1" customWidth="1"/>
    <col min="974" max="974" width="9.7109375" bestFit="1" customWidth="1"/>
    <col min="975" max="975" width="9.7109375" customWidth="1"/>
    <col min="976" max="976" width="10.5703125" bestFit="1" customWidth="1"/>
    <col min="977" max="977" width="11" bestFit="1" customWidth="1"/>
    <col min="978" max="978" width="9.7109375" customWidth="1"/>
    <col min="979" max="979" width="10.42578125" bestFit="1" customWidth="1"/>
    <col min="980" max="980" width="10.85546875" bestFit="1" customWidth="1"/>
    <col min="981" max="981" width="12" bestFit="1" customWidth="1"/>
    <col min="982" max="982" width="10.42578125" bestFit="1" customWidth="1"/>
    <col min="983" max="983" width="9.28515625" bestFit="1" customWidth="1"/>
    <col min="984" max="984" width="8.28515625" bestFit="1" customWidth="1"/>
    <col min="985" max="986" width="8.85546875" bestFit="1" customWidth="1"/>
    <col min="987" max="987" width="8.7109375" bestFit="1" customWidth="1"/>
    <col min="988" max="988" width="10.42578125" bestFit="1" customWidth="1"/>
    <col min="989" max="989" width="10" bestFit="1" customWidth="1"/>
    <col min="990" max="990" width="9.28515625" bestFit="1" customWidth="1"/>
    <col min="991" max="991" width="10" customWidth="1"/>
    <col min="992" max="992" width="8.7109375" bestFit="1" customWidth="1"/>
    <col min="993" max="993" width="7.7109375" customWidth="1"/>
    <col min="994" max="994" width="9.42578125" bestFit="1" customWidth="1"/>
    <col min="995" max="995" width="9.28515625" bestFit="1" customWidth="1"/>
    <col min="996" max="997" width="10.42578125" bestFit="1" customWidth="1"/>
    <col min="998" max="998" width="11.140625" bestFit="1" customWidth="1"/>
    <col min="999" max="999" width="11" bestFit="1" customWidth="1"/>
    <col min="1000" max="1000" width="10.42578125" bestFit="1" customWidth="1"/>
    <col min="1001" max="1001" width="11.5703125" bestFit="1" customWidth="1"/>
    <col min="1002" max="1002" width="12" bestFit="1" customWidth="1"/>
    <col min="1003" max="1003" width="11.140625" bestFit="1" customWidth="1"/>
    <col min="1004" max="1004" width="9.85546875" bestFit="1" customWidth="1"/>
    <col min="1005" max="1005" width="11.42578125" customWidth="1"/>
    <col min="1006" max="1006" width="5.85546875" bestFit="1" customWidth="1"/>
    <col min="1007" max="1008" width="7.7109375" customWidth="1"/>
    <col min="1228" max="1228" width="13" customWidth="1"/>
    <col min="1229" max="1229" width="15.28515625" bestFit="1" customWidth="1"/>
    <col min="1230" max="1230" width="9.7109375" bestFit="1" customWidth="1"/>
    <col min="1231" max="1231" width="9.7109375" customWidth="1"/>
    <col min="1232" max="1232" width="10.5703125" bestFit="1" customWidth="1"/>
    <col min="1233" max="1233" width="11" bestFit="1" customWidth="1"/>
    <col min="1234" max="1234" width="9.7109375" customWidth="1"/>
    <col min="1235" max="1235" width="10.42578125" bestFit="1" customWidth="1"/>
    <col min="1236" max="1236" width="10.85546875" bestFit="1" customWidth="1"/>
    <col min="1237" max="1237" width="12" bestFit="1" customWidth="1"/>
    <col min="1238" max="1238" width="10.42578125" bestFit="1" customWidth="1"/>
    <col min="1239" max="1239" width="9.28515625" bestFit="1" customWidth="1"/>
    <col min="1240" max="1240" width="8.28515625" bestFit="1" customWidth="1"/>
    <col min="1241" max="1242" width="8.85546875" bestFit="1" customWidth="1"/>
    <col min="1243" max="1243" width="8.7109375" bestFit="1" customWidth="1"/>
    <col min="1244" max="1244" width="10.42578125" bestFit="1" customWidth="1"/>
    <col min="1245" max="1245" width="10" bestFit="1" customWidth="1"/>
    <col min="1246" max="1246" width="9.28515625" bestFit="1" customWidth="1"/>
    <col min="1247" max="1247" width="10" customWidth="1"/>
    <col min="1248" max="1248" width="8.7109375" bestFit="1" customWidth="1"/>
    <col min="1249" max="1249" width="7.7109375" customWidth="1"/>
    <col min="1250" max="1250" width="9.42578125" bestFit="1" customWidth="1"/>
    <col min="1251" max="1251" width="9.28515625" bestFit="1" customWidth="1"/>
    <col min="1252" max="1253" width="10.42578125" bestFit="1" customWidth="1"/>
    <col min="1254" max="1254" width="11.140625" bestFit="1" customWidth="1"/>
    <col min="1255" max="1255" width="11" bestFit="1" customWidth="1"/>
    <col min="1256" max="1256" width="10.42578125" bestFit="1" customWidth="1"/>
    <col min="1257" max="1257" width="11.5703125" bestFit="1" customWidth="1"/>
    <col min="1258" max="1258" width="12" bestFit="1" customWidth="1"/>
    <col min="1259" max="1259" width="11.140625" bestFit="1" customWidth="1"/>
    <col min="1260" max="1260" width="9.85546875" bestFit="1" customWidth="1"/>
    <col min="1261" max="1261" width="11.42578125" customWidth="1"/>
    <col min="1262" max="1262" width="5.85546875" bestFit="1" customWidth="1"/>
    <col min="1263" max="1264" width="7.7109375" customWidth="1"/>
    <col min="1484" max="1484" width="13" customWidth="1"/>
    <col min="1485" max="1485" width="15.28515625" bestFit="1" customWidth="1"/>
    <col min="1486" max="1486" width="9.7109375" bestFit="1" customWidth="1"/>
    <col min="1487" max="1487" width="9.7109375" customWidth="1"/>
    <col min="1488" max="1488" width="10.5703125" bestFit="1" customWidth="1"/>
    <col min="1489" max="1489" width="11" bestFit="1" customWidth="1"/>
    <col min="1490" max="1490" width="9.7109375" customWidth="1"/>
    <col min="1491" max="1491" width="10.42578125" bestFit="1" customWidth="1"/>
    <col min="1492" max="1492" width="10.85546875" bestFit="1" customWidth="1"/>
    <col min="1493" max="1493" width="12" bestFit="1" customWidth="1"/>
    <col min="1494" max="1494" width="10.42578125" bestFit="1" customWidth="1"/>
    <col min="1495" max="1495" width="9.28515625" bestFit="1" customWidth="1"/>
    <col min="1496" max="1496" width="8.28515625" bestFit="1" customWidth="1"/>
    <col min="1497" max="1498" width="8.85546875" bestFit="1" customWidth="1"/>
    <col min="1499" max="1499" width="8.7109375" bestFit="1" customWidth="1"/>
    <col min="1500" max="1500" width="10.42578125" bestFit="1" customWidth="1"/>
    <col min="1501" max="1501" width="10" bestFit="1" customWidth="1"/>
    <col min="1502" max="1502" width="9.28515625" bestFit="1" customWidth="1"/>
    <col min="1503" max="1503" width="10" customWidth="1"/>
    <col min="1504" max="1504" width="8.7109375" bestFit="1" customWidth="1"/>
    <col min="1505" max="1505" width="7.7109375" customWidth="1"/>
    <col min="1506" max="1506" width="9.42578125" bestFit="1" customWidth="1"/>
    <col min="1507" max="1507" width="9.28515625" bestFit="1" customWidth="1"/>
    <col min="1508" max="1509" width="10.42578125" bestFit="1" customWidth="1"/>
    <col min="1510" max="1510" width="11.140625" bestFit="1" customWidth="1"/>
    <col min="1511" max="1511" width="11" bestFit="1" customWidth="1"/>
    <col min="1512" max="1512" width="10.42578125" bestFit="1" customWidth="1"/>
    <col min="1513" max="1513" width="11.5703125" bestFit="1" customWidth="1"/>
    <col min="1514" max="1514" width="12" bestFit="1" customWidth="1"/>
    <col min="1515" max="1515" width="11.140625" bestFit="1" customWidth="1"/>
    <col min="1516" max="1516" width="9.85546875" bestFit="1" customWidth="1"/>
    <col min="1517" max="1517" width="11.42578125" customWidth="1"/>
    <col min="1518" max="1518" width="5.85546875" bestFit="1" customWidth="1"/>
    <col min="1519" max="1520" width="7.7109375" customWidth="1"/>
    <col min="1740" max="1740" width="13" customWidth="1"/>
    <col min="1741" max="1741" width="15.28515625" bestFit="1" customWidth="1"/>
    <col min="1742" max="1742" width="9.7109375" bestFit="1" customWidth="1"/>
    <col min="1743" max="1743" width="9.7109375" customWidth="1"/>
    <col min="1744" max="1744" width="10.5703125" bestFit="1" customWidth="1"/>
    <col min="1745" max="1745" width="11" bestFit="1" customWidth="1"/>
    <col min="1746" max="1746" width="9.7109375" customWidth="1"/>
    <col min="1747" max="1747" width="10.42578125" bestFit="1" customWidth="1"/>
    <col min="1748" max="1748" width="10.85546875" bestFit="1" customWidth="1"/>
    <col min="1749" max="1749" width="12" bestFit="1" customWidth="1"/>
    <col min="1750" max="1750" width="10.42578125" bestFit="1" customWidth="1"/>
    <col min="1751" max="1751" width="9.28515625" bestFit="1" customWidth="1"/>
    <col min="1752" max="1752" width="8.28515625" bestFit="1" customWidth="1"/>
    <col min="1753" max="1754" width="8.85546875" bestFit="1" customWidth="1"/>
    <col min="1755" max="1755" width="8.7109375" bestFit="1" customWidth="1"/>
    <col min="1756" max="1756" width="10.42578125" bestFit="1" customWidth="1"/>
    <col min="1757" max="1757" width="10" bestFit="1" customWidth="1"/>
    <col min="1758" max="1758" width="9.28515625" bestFit="1" customWidth="1"/>
    <col min="1759" max="1759" width="10" customWidth="1"/>
    <col min="1760" max="1760" width="8.7109375" bestFit="1" customWidth="1"/>
    <col min="1761" max="1761" width="7.7109375" customWidth="1"/>
    <col min="1762" max="1762" width="9.42578125" bestFit="1" customWidth="1"/>
    <col min="1763" max="1763" width="9.28515625" bestFit="1" customWidth="1"/>
    <col min="1764" max="1765" width="10.42578125" bestFit="1" customWidth="1"/>
    <col min="1766" max="1766" width="11.140625" bestFit="1" customWidth="1"/>
    <col min="1767" max="1767" width="11" bestFit="1" customWidth="1"/>
    <col min="1768" max="1768" width="10.42578125" bestFit="1" customWidth="1"/>
    <col min="1769" max="1769" width="11.5703125" bestFit="1" customWidth="1"/>
    <col min="1770" max="1770" width="12" bestFit="1" customWidth="1"/>
    <col min="1771" max="1771" width="11.140625" bestFit="1" customWidth="1"/>
    <col min="1772" max="1772" width="9.85546875" bestFit="1" customWidth="1"/>
    <col min="1773" max="1773" width="11.42578125" customWidth="1"/>
    <col min="1774" max="1774" width="5.85546875" bestFit="1" customWidth="1"/>
    <col min="1775" max="1776" width="7.7109375" customWidth="1"/>
    <col min="1996" max="1996" width="13" customWidth="1"/>
    <col min="1997" max="1997" width="15.28515625" bestFit="1" customWidth="1"/>
    <col min="1998" max="1998" width="9.7109375" bestFit="1" customWidth="1"/>
    <col min="1999" max="1999" width="9.7109375" customWidth="1"/>
    <col min="2000" max="2000" width="10.5703125" bestFit="1" customWidth="1"/>
    <col min="2001" max="2001" width="11" bestFit="1" customWidth="1"/>
    <col min="2002" max="2002" width="9.7109375" customWidth="1"/>
    <col min="2003" max="2003" width="10.42578125" bestFit="1" customWidth="1"/>
    <col min="2004" max="2004" width="10.85546875" bestFit="1" customWidth="1"/>
    <col min="2005" max="2005" width="12" bestFit="1" customWidth="1"/>
    <col min="2006" max="2006" width="10.42578125" bestFit="1" customWidth="1"/>
    <col min="2007" max="2007" width="9.28515625" bestFit="1" customWidth="1"/>
    <col min="2008" max="2008" width="8.28515625" bestFit="1" customWidth="1"/>
    <col min="2009" max="2010" width="8.85546875" bestFit="1" customWidth="1"/>
    <col min="2011" max="2011" width="8.7109375" bestFit="1" customWidth="1"/>
    <col min="2012" max="2012" width="10.42578125" bestFit="1" customWidth="1"/>
    <col min="2013" max="2013" width="10" bestFit="1" customWidth="1"/>
    <col min="2014" max="2014" width="9.28515625" bestFit="1" customWidth="1"/>
    <col min="2015" max="2015" width="10" customWidth="1"/>
    <col min="2016" max="2016" width="8.7109375" bestFit="1" customWidth="1"/>
    <col min="2017" max="2017" width="7.7109375" customWidth="1"/>
    <col min="2018" max="2018" width="9.42578125" bestFit="1" customWidth="1"/>
    <col min="2019" max="2019" width="9.28515625" bestFit="1" customWidth="1"/>
    <col min="2020" max="2021" width="10.42578125" bestFit="1" customWidth="1"/>
    <col min="2022" max="2022" width="11.140625" bestFit="1" customWidth="1"/>
    <col min="2023" max="2023" width="11" bestFit="1" customWidth="1"/>
    <col min="2024" max="2024" width="10.42578125" bestFit="1" customWidth="1"/>
    <col min="2025" max="2025" width="11.5703125" bestFit="1" customWidth="1"/>
    <col min="2026" max="2026" width="12" bestFit="1" customWidth="1"/>
    <col min="2027" max="2027" width="11.140625" bestFit="1" customWidth="1"/>
    <col min="2028" max="2028" width="9.85546875" bestFit="1" customWidth="1"/>
    <col min="2029" max="2029" width="11.42578125" customWidth="1"/>
    <col min="2030" max="2030" width="5.85546875" bestFit="1" customWidth="1"/>
    <col min="2031" max="2032" width="7.7109375" customWidth="1"/>
    <col min="2252" max="2252" width="13" customWidth="1"/>
    <col min="2253" max="2253" width="15.28515625" bestFit="1" customWidth="1"/>
    <col min="2254" max="2254" width="9.7109375" bestFit="1" customWidth="1"/>
    <col min="2255" max="2255" width="9.7109375" customWidth="1"/>
    <col min="2256" max="2256" width="10.5703125" bestFit="1" customWidth="1"/>
    <col min="2257" max="2257" width="11" bestFit="1" customWidth="1"/>
    <col min="2258" max="2258" width="9.7109375" customWidth="1"/>
    <col min="2259" max="2259" width="10.42578125" bestFit="1" customWidth="1"/>
    <col min="2260" max="2260" width="10.85546875" bestFit="1" customWidth="1"/>
    <col min="2261" max="2261" width="12" bestFit="1" customWidth="1"/>
    <col min="2262" max="2262" width="10.42578125" bestFit="1" customWidth="1"/>
    <col min="2263" max="2263" width="9.28515625" bestFit="1" customWidth="1"/>
    <col min="2264" max="2264" width="8.28515625" bestFit="1" customWidth="1"/>
    <col min="2265" max="2266" width="8.85546875" bestFit="1" customWidth="1"/>
    <col min="2267" max="2267" width="8.7109375" bestFit="1" customWidth="1"/>
    <col min="2268" max="2268" width="10.42578125" bestFit="1" customWidth="1"/>
    <col min="2269" max="2269" width="10" bestFit="1" customWidth="1"/>
    <col min="2270" max="2270" width="9.28515625" bestFit="1" customWidth="1"/>
    <col min="2271" max="2271" width="10" customWidth="1"/>
    <col min="2272" max="2272" width="8.7109375" bestFit="1" customWidth="1"/>
    <col min="2273" max="2273" width="7.7109375" customWidth="1"/>
    <col min="2274" max="2274" width="9.42578125" bestFit="1" customWidth="1"/>
    <col min="2275" max="2275" width="9.28515625" bestFit="1" customWidth="1"/>
    <col min="2276" max="2277" width="10.42578125" bestFit="1" customWidth="1"/>
    <col min="2278" max="2278" width="11.140625" bestFit="1" customWidth="1"/>
    <col min="2279" max="2279" width="11" bestFit="1" customWidth="1"/>
    <col min="2280" max="2280" width="10.42578125" bestFit="1" customWidth="1"/>
    <col min="2281" max="2281" width="11.5703125" bestFit="1" customWidth="1"/>
    <col min="2282" max="2282" width="12" bestFit="1" customWidth="1"/>
    <col min="2283" max="2283" width="11.140625" bestFit="1" customWidth="1"/>
    <col min="2284" max="2284" width="9.85546875" bestFit="1" customWidth="1"/>
    <col min="2285" max="2285" width="11.42578125" customWidth="1"/>
    <col min="2286" max="2286" width="5.85546875" bestFit="1" customWidth="1"/>
    <col min="2287" max="2288" width="7.7109375" customWidth="1"/>
    <col min="2508" max="2508" width="13" customWidth="1"/>
    <col min="2509" max="2509" width="15.28515625" bestFit="1" customWidth="1"/>
    <col min="2510" max="2510" width="9.7109375" bestFit="1" customWidth="1"/>
    <col min="2511" max="2511" width="9.7109375" customWidth="1"/>
    <col min="2512" max="2512" width="10.5703125" bestFit="1" customWidth="1"/>
    <col min="2513" max="2513" width="11" bestFit="1" customWidth="1"/>
    <col min="2514" max="2514" width="9.7109375" customWidth="1"/>
    <col min="2515" max="2515" width="10.42578125" bestFit="1" customWidth="1"/>
    <col min="2516" max="2516" width="10.85546875" bestFit="1" customWidth="1"/>
    <col min="2517" max="2517" width="12" bestFit="1" customWidth="1"/>
    <col min="2518" max="2518" width="10.42578125" bestFit="1" customWidth="1"/>
    <col min="2519" max="2519" width="9.28515625" bestFit="1" customWidth="1"/>
    <col min="2520" max="2520" width="8.28515625" bestFit="1" customWidth="1"/>
    <col min="2521" max="2522" width="8.85546875" bestFit="1" customWidth="1"/>
    <col min="2523" max="2523" width="8.7109375" bestFit="1" customWidth="1"/>
    <col min="2524" max="2524" width="10.42578125" bestFit="1" customWidth="1"/>
    <col min="2525" max="2525" width="10" bestFit="1" customWidth="1"/>
    <col min="2526" max="2526" width="9.28515625" bestFit="1" customWidth="1"/>
    <col min="2527" max="2527" width="10" customWidth="1"/>
    <col min="2528" max="2528" width="8.7109375" bestFit="1" customWidth="1"/>
    <col min="2529" max="2529" width="7.7109375" customWidth="1"/>
    <col min="2530" max="2530" width="9.42578125" bestFit="1" customWidth="1"/>
    <col min="2531" max="2531" width="9.28515625" bestFit="1" customWidth="1"/>
    <col min="2532" max="2533" width="10.42578125" bestFit="1" customWidth="1"/>
    <col min="2534" max="2534" width="11.140625" bestFit="1" customWidth="1"/>
    <col min="2535" max="2535" width="11" bestFit="1" customWidth="1"/>
    <col min="2536" max="2536" width="10.42578125" bestFit="1" customWidth="1"/>
    <col min="2537" max="2537" width="11.5703125" bestFit="1" customWidth="1"/>
    <col min="2538" max="2538" width="12" bestFit="1" customWidth="1"/>
    <col min="2539" max="2539" width="11.140625" bestFit="1" customWidth="1"/>
    <col min="2540" max="2540" width="9.85546875" bestFit="1" customWidth="1"/>
    <col min="2541" max="2541" width="11.42578125" customWidth="1"/>
    <col min="2542" max="2542" width="5.85546875" bestFit="1" customWidth="1"/>
    <col min="2543" max="2544" width="7.7109375" customWidth="1"/>
    <col min="2764" max="2764" width="13" customWidth="1"/>
    <col min="2765" max="2765" width="15.28515625" bestFit="1" customWidth="1"/>
    <col min="2766" max="2766" width="9.7109375" bestFit="1" customWidth="1"/>
    <col min="2767" max="2767" width="9.7109375" customWidth="1"/>
    <col min="2768" max="2768" width="10.5703125" bestFit="1" customWidth="1"/>
    <col min="2769" max="2769" width="11" bestFit="1" customWidth="1"/>
    <col min="2770" max="2770" width="9.7109375" customWidth="1"/>
    <col min="2771" max="2771" width="10.42578125" bestFit="1" customWidth="1"/>
    <col min="2772" max="2772" width="10.85546875" bestFit="1" customWidth="1"/>
    <col min="2773" max="2773" width="12" bestFit="1" customWidth="1"/>
    <col min="2774" max="2774" width="10.42578125" bestFit="1" customWidth="1"/>
    <col min="2775" max="2775" width="9.28515625" bestFit="1" customWidth="1"/>
    <col min="2776" max="2776" width="8.28515625" bestFit="1" customWidth="1"/>
    <col min="2777" max="2778" width="8.85546875" bestFit="1" customWidth="1"/>
    <col min="2779" max="2779" width="8.7109375" bestFit="1" customWidth="1"/>
    <col min="2780" max="2780" width="10.42578125" bestFit="1" customWidth="1"/>
    <col min="2781" max="2781" width="10" bestFit="1" customWidth="1"/>
    <col min="2782" max="2782" width="9.28515625" bestFit="1" customWidth="1"/>
    <col min="2783" max="2783" width="10" customWidth="1"/>
    <col min="2784" max="2784" width="8.7109375" bestFit="1" customWidth="1"/>
    <col min="2785" max="2785" width="7.7109375" customWidth="1"/>
    <col min="2786" max="2786" width="9.42578125" bestFit="1" customWidth="1"/>
    <col min="2787" max="2787" width="9.28515625" bestFit="1" customWidth="1"/>
    <col min="2788" max="2789" width="10.42578125" bestFit="1" customWidth="1"/>
    <col min="2790" max="2790" width="11.140625" bestFit="1" customWidth="1"/>
    <col min="2791" max="2791" width="11" bestFit="1" customWidth="1"/>
    <col min="2792" max="2792" width="10.42578125" bestFit="1" customWidth="1"/>
    <col min="2793" max="2793" width="11.5703125" bestFit="1" customWidth="1"/>
    <col min="2794" max="2794" width="12" bestFit="1" customWidth="1"/>
    <col min="2795" max="2795" width="11.140625" bestFit="1" customWidth="1"/>
    <col min="2796" max="2796" width="9.85546875" bestFit="1" customWidth="1"/>
    <col min="2797" max="2797" width="11.42578125" customWidth="1"/>
    <col min="2798" max="2798" width="5.85546875" bestFit="1" customWidth="1"/>
    <col min="2799" max="2800" width="7.7109375" customWidth="1"/>
    <col min="3020" max="3020" width="13" customWidth="1"/>
    <col min="3021" max="3021" width="15.28515625" bestFit="1" customWidth="1"/>
    <col min="3022" max="3022" width="9.7109375" bestFit="1" customWidth="1"/>
    <col min="3023" max="3023" width="9.7109375" customWidth="1"/>
    <col min="3024" max="3024" width="10.5703125" bestFit="1" customWidth="1"/>
    <col min="3025" max="3025" width="11" bestFit="1" customWidth="1"/>
    <col min="3026" max="3026" width="9.7109375" customWidth="1"/>
    <col min="3027" max="3027" width="10.42578125" bestFit="1" customWidth="1"/>
    <col min="3028" max="3028" width="10.85546875" bestFit="1" customWidth="1"/>
    <col min="3029" max="3029" width="12" bestFit="1" customWidth="1"/>
    <col min="3030" max="3030" width="10.42578125" bestFit="1" customWidth="1"/>
    <col min="3031" max="3031" width="9.28515625" bestFit="1" customWidth="1"/>
    <col min="3032" max="3032" width="8.28515625" bestFit="1" customWidth="1"/>
    <col min="3033" max="3034" width="8.85546875" bestFit="1" customWidth="1"/>
    <col min="3035" max="3035" width="8.7109375" bestFit="1" customWidth="1"/>
    <col min="3036" max="3036" width="10.42578125" bestFit="1" customWidth="1"/>
    <col min="3037" max="3037" width="10" bestFit="1" customWidth="1"/>
    <col min="3038" max="3038" width="9.28515625" bestFit="1" customWidth="1"/>
    <col min="3039" max="3039" width="10" customWidth="1"/>
    <col min="3040" max="3040" width="8.7109375" bestFit="1" customWidth="1"/>
    <col min="3041" max="3041" width="7.7109375" customWidth="1"/>
    <col min="3042" max="3042" width="9.42578125" bestFit="1" customWidth="1"/>
    <col min="3043" max="3043" width="9.28515625" bestFit="1" customWidth="1"/>
    <col min="3044" max="3045" width="10.42578125" bestFit="1" customWidth="1"/>
    <col min="3046" max="3046" width="11.140625" bestFit="1" customWidth="1"/>
    <col min="3047" max="3047" width="11" bestFit="1" customWidth="1"/>
    <col min="3048" max="3048" width="10.42578125" bestFit="1" customWidth="1"/>
    <col min="3049" max="3049" width="11.5703125" bestFit="1" customWidth="1"/>
    <col min="3050" max="3050" width="12" bestFit="1" customWidth="1"/>
    <col min="3051" max="3051" width="11.140625" bestFit="1" customWidth="1"/>
    <col min="3052" max="3052" width="9.85546875" bestFit="1" customWidth="1"/>
    <col min="3053" max="3053" width="11.42578125" customWidth="1"/>
    <col min="3054" max="3054" width="5.85546875" bestFit="1" customWidth="1"/>
    <col min="3055" max="3056" width="7.7109375" customWidth="1"/>
    <col min="3276" max="3276" width="13" customWidth="1"/>
    <col min="3277" max="3277" width="15.28515625" bestFit="1" customWidth="1"/>
    <col min="3278" max="3278" width="9.7109375" bestFit="1" customWidth="1"/>
    <col min="3279" max="3279" width="9.7109375" customWidth="1"/>
    <col min="3280" max="3280" width="10.5703125" bestFit="1" customWidth="1"/>
    <col min="3281" max="3281" width="11" bestFit="1" customWidth="1"/>
    <col min="3282" max="3282" width="9.7109375" customWidth="1"/>
    <col min="3283" max="3283" width="10.42578125" bestFit="1" customWidth="1"/>
    <col min="3284" max="3284" width="10.85546875" bestFit="1" customWidth="1"/>
    <col min="3285" max="3285" width="12" bestFit="1" customWidth="1"/>
    <col min="3286" max="3286" width="10.42578125" bestFit="1" customWidth="1"/>
    <col min="3287" max="3287" width="9.28515625" bestFit="1" customWidth="1"/>
    <col min="3288" max="3288" width="8.28515625" bestFit="1" customWidth="1"/>
    <col min="3289" max="3290" width="8.85546875" bestFit="1" customWidth="1"/>
    <col min="3291" max="3291" width="8.7109375" bestFit="1" customWidth="1"/>
    <col min="3292" max="3292" width="10.42578125" bestFit="1" customWidth="1"/>
    <col min="3293" max="3293" width="10" bestFit="1" customWidth="1"/>
    <col min="3294" max="3294" width="9.28515625" bestFit="1" customWidth="1"/>
    <col min="3295" max="3295" width="10" customWidth="1"/>
    <col min="3296" max="3296" width="8.7109375" bestFit="1" customWidth="1"/>
    <col min="3297" max="3297" width="7.7109375" customWidth="1"/>
    <col min="3298" max="3298" width="9.42578125" bestFit="1" customWidth="1"/>
    <col min="3299" max="3299" width="9.28515625" bestFit="1" customWidth="1"/>
    <col min="3300" max="3301" width="10.42578125" bestFit="1" customWidth="1"/>
    <col min="3302" max="3302" width="11.140625" bestFit="1" customWidth="1"/>
    <col min="3303" max="3303" width="11" bestFit="1" customWidth="1"/>
    <col min="3304" max="3304" width="10.42578125" bestFit="1" customWidth="1"/>
    <col min="3305" max="3305" width="11.5703125" bestFit="1" customWidth="1"/>
    <col min="3306" max="3306" width="12" bestFit="1" customWidth="1"/>
    <col min="3307" max="3307" width="11.140625" bestFit="1" customWidth="1"/>
    <col min="3308" max="3308" width="9.85546875" bestFit="1" customWidth="1"/>
    <col min="3309" max="3309" width="11.42578125" customWidth="1"/>
    <col min="3310" max="3310" width="5.85546875" bestFit="1" customWidth="1"/>
    <col min="3311" max="3312" width="7.7109375" customWidth="1"/>
    <col min="3532" max="3532" width="13" customWidth="1"/>
    <col min="3533" max="3533" width="15.28515625" bestFit="1" customWidth="1"/>
    <col min="3534" max="3534" width="9.7109375" bestFit="1" customWidth="1"/>
    <col min="3535" max="3535" width="9.7109375" customWidth="1"/>
    <col min="3536" max="3536" width="10.5703125" bestFit="1" customWidth="1"/>
    <col min="3537" max="3537" width="11" bestFit="1" customWidth="1"/>
    <col min="3538" max="3538" width="9.7109375" customWidth="1"/>
    <col min="3539" max="3539" width="10.42578125" bestFit="1" customWidth="1"/>
    <col min="3540" max="3540" width="10.85546875" bestFit="1" customWidth="1"/>
    <col min="3541" max="3541" width="12" bestFit="1" customWidth="1"/>
    <col min="3542" max="3542" width="10.42578125" bestFit="1" customWidth="1"/>
    <col min="3543" max="3543" width="9.28515625" bestFit="1" customWidth="1"/>
    <col min="3544" max="3544" width="8.28515625" bestFit="1" customWidth="1"/>
    <col min="3545" max="3546" width="8.85546875" bestFit="1" customWidth="1"/>
    <col min="3547" max="3547" width="8.7109375" bestFit="1" customWidth="1"/>
    <col min="3548" max="3548" width="10.42578125" bestFit="1" customWidth="1"/>
    <col min="3549" max="3549" width="10" bestFit="1" customWidth="1"/>
    <col min="3550" max="3550" width="9.28515625" bestFit="1" customWidth="1"/>
    <col min="3551" max="3551" width="10" customWidth="1"/>
    <col min="3552" max="3552" width="8.7109375" bestFit="1" customWidth="1"/>
    <col min="3553" max="3553" width="7.7109375" customWidth="1"/>
    <col min="3554" max="3554" width="9.42578125" bestFit="1" customWidth="1"/>
    <col min="3555" max="3555" width="9.28515625" bestFit="1" customWidth="1"/>
    <col min="3556" max="3557" width="10.42578125" bestFit="1" customWidth="1"/>
    <col min="3558" max="3558" width="11.140625" bestFit="1" customWidth="1"/>
    <col min="3559" max="3559" width="11" bestFit="1" customWidth="1"/>
    <col min="3560" max="3560" width="10.42578125" bestFit="1" customWidth="1"/>
    <col min="3561" max="3561" width="11.5703125" bestFit="1" customWidth="1"/>
    <col min="3562" max="3562" width="12" bestFit="1" customWidth="1"/>
    <col min="3563" max="3563" width="11.140625" bestFit="1" customWidth="1"/>
    <col min="3564" max="3564" width="9.85546875" bestFit="1" customWidth="1"/>
    <col min="3565" max="3565" width="11.42578125" customWidth="1"/>
    <col min="3566" max="3566" width="5.85546875" bestFit="1" customWidth="1"/>
    <col min="3567" max="3568" width="7.7109375" customWidth="1"/>
    <col min="3788" max="3788" width="13" customWidth="1"/>
    <col min="3789" max="3789" width="15.28515625" bestFit="1" customWidth="1"/>
    <col min="3790" max="3790" width="9.7109375" bestFit="1" customWidth="1"/>
    <col min="3791" max="3791" width="9.7109375" customWidth="1"/>
    <col min="3792" max="3792" width="10.5703125" bestFit="1" customWidth="1"/>
    <col min="3793" max="3793" width="11" bestFit="1" customWidth="1"/>
    <col min="3794" max="3794" width="9.7109375" customWidth="1"/>
    <col min="3795" max="3795" width="10.42578125" bestFit="1" customWidth="1"/>
    <col min="3796" max="3796" width="10.85546875" bestFit="1" customWidth="1"/>
    <col min="3797" max="3797" width="12" bestFit="1" customWidth="1"/>
    <col min="3798" max="3798" width="10.42578125" bestFit="1" customWidth="1"/>
    <col min="3799" max="3799" width="9.28515625" bestFit="1" customWidth="1"/>
    <col min="3800" max="3800" width="8.28515625" bestFit="1" customWidth="1"/>
    <col min="3801" max="3802" width="8.85546875" bestFit="1" customWidth="1"/>
    <col min="3803" max="3803" width="8.7109375" bestFit="1" customWidth="1"/>
    <col min="3804" max="3804" width="10.42578125" bestFit="1" customWidth="1"/>
    <col min="3805" max="3805" width="10" bestFit="1" customWidth="1"/>
    <col min="3806" max="3806" width="9.28515625" bestFit="1" customWidth="1"/>
    <col min="3807" max="3807" width="10" customWidth="1"/>
    <col min="3808" max="3808" width="8.7109375" bestFit="1" customWidth="1"/>
    <col min="3809" max="3809" width="7.7109375" customWidth="1"/>
    <col min="3810" max="3810" width="9.42578125" bestFit="1" customWidth="1"/>
    <col min="3811" max="3811" width="9.28515625" bestFit="1" customWidth="1"/>
    <col min="3812" max="3813" width="10.42578125" bestFit="1" customWidth="1"/>
    <col min="3814" max="3814" width="11.140625" bestFit="1" customWidth="1"/>
    <col min="3815" max="3815" width="11" bestFit="1" customWidth="1"/>
    <col min="3816" max="3816" width="10.42578125" bestFit="1" customWidth="1"/>
    <col min="3817" max="3817" width="11.5703125" bestFit="1" customWidth="1"/>
    <col min="3818" max="3818" width="12" bestFit="1" customWidth="1"/>
    <col min="3819" max="3819" width="11.140625" bestFit="1" customWidth="1"/>
    <col min="3820" max="3820" width="9.85546875" bestFit="1" customWidth="1"/>
    <col min="3821" max="3821" width="11.42578125" customWidth="1"/>
    <col min="3822" max="3822" width="5.85546875" bestFit="1" customWidth="1"/>
    <col min="3823" max="3824" width="7.7109375" customWidth="1"/>
    <col min="4044" max="4044" width="13" customWidth="1"/>
    <col min="4045" max="4045" width="15.28515625" bestFit="1" customWidth="1"/>
    <col min="4046" max="4046" width="9.7109375" bestFit="1" customWidth="1"/>
    <col min="4047" max="4047" width="9.7109375" customWidth="1"/>
    <col min="4048" max="4048" width="10.5703125" bestFit="1" customWidth="1"/>
    <col min="4049" max="4049" width="11" bestFit="1" customWidth="1"/>
    <col min="4050" max="4050" width="9.7109375" customWidth="1"/>
    <col min="4051" max="4051" width="10.42578125" bestFit="1" customWidth="1"/>
    <col min="4052" max="4052" width="10.85546875" bestFit="1" customWidth="1"/>
    <col min="4053" max="4053" width="12" bestFit="1" customWidth="1"/>
    <col min="4054" max="4054" width="10.42578125" bestFit="1" customWidth="1"/>
    <col min="4055" max="4055" width="9.28515625" bestFit="1" customWidth="1"/>
    <col min="4056" max="4056" width="8.28515625" bestFit="1" customWidth="1"/>
    <col min="4057" max="4058" width="8.85546875" bestFit="1" customWidth="1"/>
    <col min="4059" max="4059" width="8.7109375" bestFit="1" customWidth="1"/>
    <col min="4060" max="4060" width="10.42578125" bestFit="1" customWidth="1"/>
    <col min="4061" max="4061" width="10" bestFit="1" customWidth="1"/>
    <col min="4062" max="4062" width="9.28515625" bestFit="1" customWidth="1"/>
    <col min="4063" max="4063" width="10" customWidth="1"/>
    <col min="4064" max="4064" width="8.7109375" bestFit="1" customWidth="1"/>
    <col min="4065" max="4065" width="7.7109375" customWidth="1"/>
    <col min="4066" max="4066" width="9.42578125" bestFit="1" customWidth="1"/>
    <col min="4067" max="4067" width="9.28515625" bestFit="1" customWidth="1"/>
    <col min="4068" max="4069" width="10.42578125" bestFit="1" customWidth="1"/>
    <col min="4070" max="4070" width="11.140625" bestFit="1" customWidth="1"/>
    <col min="4071" max="4071" width="11" bestFit="1" customWidth="1"/>
    <col min="4072" max="4072" width="10.42578125" bestFit="1" customWidth="1"/>
    <col min="4073" max="4073" width="11.5703125" bestFit="1" customWidth="1"/>
    <col min="4074" max="4074" width="12" bestFit="1" customWidth="1"/>
    <col min="4075" max="4075" width="11.140625" bestFit="1" customWidth="1"/>
    <col min="4076" max="4076" width="9.85546875" bestFit="1" customWidth="1"/>
    <col min="4077" max="4077" width="11.42578125" customWidth="1"/>
    <col min="4078" max="4078" width="5.85546875" bestFit="1" customWidth="1"/>
    <col min="4079" max="4080" width="7.7109375" customWidth="1"/>
    <col min="4300" max="4300" width="13" customWidth="1"/>
    <col min="4301" max="4301" width="15.28515625" bestFit="1" customWidth="1"/>
    <col min="4302" max="4302" width="9.7109375" bestFit="1" customWidth="1"/>
    <col min="4303" max="4303" width="9.7109375" customWidth="1"/>
    <col min="4304" max="4304" width="10.5703125" bestFit="1" customWidth="1"/>
    <col min="4305" max="4305" width="11" bestFit="1" customWidth="1"/>
    <col min="4306" max="4306" width="9.7109375" customWidth="1"/>
    <col min="4307" max="4307" width="10.42578125" bestFit="1" customWidth="1"/>
    <col min="4308" max="4308" width="10.85546875" bestFit="1" customWidth="1"/>
    <col min="4309" max="4309" width="12" bestFit="1" customWidth="1"/>
    <col min="4310" max="4310" width="10.42578125" bestFit="1" customWidth="1"/>
    <col min="4311" max="4311" width="9.28515625" bestFit="1" customWidth="1"/>
    <col min="4312" max="4312" width="8.28515625" bestFit="1" customWidth="1"/>
    <col min="4313" max="4314" width="8.85546875" bestFit="1" customWidth="1"/>
    <col min="4315" max="4315" width="8.7109375" bestFit="1" customWidth="1"/>
    <col min="4316" max="4316" width="10.42578125" bestFit="1" customWidth="1"/>
    <col min="4317" max="4317" width="10" bestFit="1" customWidth="1"/>
    <col min="4318" max="4318" width="9.28515625" bestFit="1" customWidth="1"/>
    <col min="4319" max="4319" width="10" customWidth="1"/>
    <col min="4320" max="4320" width="8.7109375" bestFit="1" customWidth="1"/>
    <col min="4321" max="4321" width="7.7109375" customWidth="1"/>
    <col min="4322" max="4322" width="9.42578125" bestFit="1" customWidth="1"/>
    <col min="4323" max="4323" width="9.28515625" bestFit="1" customWidth="1"/>
    <col min="4324" max="4325" width="10.42578125" bestFit="1" customWidth="1"/>
    <col min="4326" max="4326" width="11.140625" bestFit="1" customWidth="1"/>
    <col min="4327" max="4327" width="11" bestFit="1" customWidth="1"/>
    <col min="4328" max="4328" width="10.42578125" bestFit="1" customWidth="1"/>
    <col min="4329" max="4329" width="11.5703125" bestFit="1" customWidth="1"/>
    <col min="4330" max="4330" width="12" bestFit="1" customWidth="1"/>
    <col min="4331" max="4331" width="11.140625" bestFit="1" customWidth="1"/>
    <col min="4332" max="4332" width="9.85546875" bestFit="1" customWidth="1"/>
    <col min="4333" max="4333" width="11.42578125" customWidth="1"/>
    <col min="4334" max="4334" width="5.85546875" bestFit="1" customWidth="1"/>
    <col min="4335" max="4336" width="7.7109375" customWidth="1"/>
    <col min="4556" max="4556" width="13" customWidth="1"/>
    <col min="4557" max="4557" width="15.28515625" bestFit="1" customWidth="1"/>
    <col min="4558" max="4558" width="9.7109375" bestFit="1" customWidth="1"/>
    <col min="4559" max="4559" width="9.7109375" customWidth="1"/>
    <col min="4560" max="4560" width="10.5703125" bestFit="1" customWidth="1"/>
    <col min="4561" max="4561" width="11" bestFit="1" customWidth="1"/>
    <col min="4562" max="4562" width="9.7109375" customWidth="1"/>
    <col min="4563" max="4563" width="10.42578125" bestFit="1" customWidth="1"/>
    <col min="4564" max="4564" width="10.85546875" bestFit="1" customWidth="1"/>
    <col min="4565" max="4565" width="12" bestFit="1" customWidth="1"/>
    <col min="4566" max="4566" width="10.42578125" bestFit="1" customWidth="1"/>
    <col min="4567" max="4567" width="9.28515625" bestFit="1" customWidth="1"/>
    <col min="4568" max="4568" width="8.28515625" bestFit="1" customWidth="1"/>
    <col min="4569" max="4570" width="8.85546875" bestFit="1" customWidth="1"/>
    <col min="4571" max="4571" width="8.7109375" bestFit="1" customWidth="1"/>
    <col min="4572" max="4572" width="10.42578125" bestFit="1" customWidth="1"/>
    <col min="4573" max="4573" width="10" bestFit="1" customWidth="1"/>
    <col min="4574" max="4574" width="9.28515625" bestFit="1" customWidth="1"/>
    <col min="4575" max="4575" width="10" customWidth="1"/>
    <col min="4576" max="4576" width="8.7109375" bestFit="1" customWidth="1"/>
    <col min="4577" max="4577" width="7.7109375" customWidth="1"/>
    <col min="4578" max="4578" width="9.42578125" bestFit="1" customWidth="1"/>
    <col min="4579" max="4579" width="9.28515625" bestFit="1" customWidth="1"/>
    <col min="4580" max="4581" width="10.42578125" bestFit="1" customWidth="1"/>
    <col min="4582" max="4582" width="11.140625" bestFit="1" customWidth="1"/>
    <col min="4583" max="4583" width="11" bestFit="1" customWidth="1"/>
    <col min="4584" max="4584" width="10.42578125" bestFit="1" customWidth="1"/>
    <col min="4585" max="4585" width="11.5703125" bestFit="1" customWidth="1"/>
    <col min="4586" max="4586" width="12" bestFit="1" customWidth="1"/>
    <col min="4587" max="4587" width="11.140625" bestFit="1" customWidth="1"/>
    <col min="4588" max="4588" width="9.85546875" bestFit="1" customWidth="1"/>
    <col min="4589" max="4589" width="11.42578125" customWidth="1"/>
    <col min="4590" max="4590" width="5.85546875" bestFit="1" customWidth="1"/>
    <col min="4591" max="4592" width="7.7109375" customWidth="1"/>
    <col min="4812" max="4812" width="13" customWidth="1"/>
    <col min="4813" max="4813" width="15.28515625" bestFit="1" customWidth="1"/>
    <col min="4814" max="4814" width="9.7109375" bestFit="1" customWidth="1"/>
    <col min="4815" max="4815" width="9.7109375" customWidth="1"/>
    <col min="4816" max="4816" width="10.5703125" bestFit="1" customWidth="1"/>
    <col min="4817" max="4817" width="11" bestFit="1" customWidth="1"/>
    <col min="4818" max="4818" width="9.7109375" customWidth="1"/>
    <col min="4819" max="4819" width="10.42578125" bestFit="1" customWidth="1"/>
    <col min="4820" max="4820" width="10.85546875" bestFit="1" customWidth="1"/>
    <col min="4821" max="4821" width="12" bestFit="1" customWidth="1"/>
    <col min="4822" max="4822" width="10.42578125" bestFit="1" customWidth="1"/>
    <col min="4823" max="4823" width="9.28515625" bestFit="1" customWidth="1"/>
    <col min="4824" max="4824" width="8.28515625" bestFit="1" customWidth="1"/>
    <col min="4825" max="4826" width="8.85546875" bestFit="1" customWidth="1"/>
    <col min="4827" max="4827" width="8.7109375" bestFit="1" customWidth="1"/>
    <col min="4828" max="4828" width="10.42578125" bestFit="1" customWidth="1"/>
    <col min="4829" max="4829" width="10" bestFit="1" customWidth="1"/>
    <col min="4830" max="4830" width="9.28515625" bestFit="1" customWidth="1"/>
    <col min="4831" max="4831" width="10" customWidth="1"/>
    <col min="4832" max="4832" width="8.7109375" bestFit="1" customWidth="1"/>
    <col min="4833" max="4833" width="7.7109375" customWidth="1"/>
    <col min="4834" max="4834" width="9.42578125" bestFit="1" customWidth="1"/>
    <col min="4835" max="4835" width="9.28515625" bestFit="1" customWidth="1"/>
    <col min="4836" max="4837" width="10.42578125" bestFit="1" customWidth="1"/>
    <col min="4838" max="4838" width="11.140625" bestFit="1" customWidth="1"/>
    <col min="4839" max="4839" width="11" bestFit="1" customWidth="1"/>
    <col min="4840" max="4840" width="10.42578125" bestFit="1" customWidth="1"/>
    <col min="4841" max="4841" width="11.5703125" bestFit="1" customWidth="1"/>
    <col min="4842" max="4842" width="12" bestFit="1" customWidth="1"/>
    <col min="4843" max="4843" width="11.140625" bestFit="1" customWidth="1"/>
    <col min="4844" max="4844" width="9.85546875" bestFit="1" customWidth="1"/>
    <col min="4845" max="4845" width="11.42578125" customWidth="1"/>
    <col min="4846" max="4846" width="5.85546875" bestFit="1" customWidth="1"/>
    <col min="4847" max="4848" width="7.7109375" customWidth="1"/>
    <col min="5068" max="5068" width="13" customWidth="1"/>
    <col min="5069" max="5069" width="15.28515625" bestFit="1" customWidth="1"/>
    <col min="5070" max="5070" width="9.7109375" bestFit="1" customWidth="1"/>
    <col min="5071" max="5071" width="9.7109375" customWidth="1"/>
    <col min="5072" max="5072" width="10.5703125" bestFit="1" customWidth="1"/>
    <col min="5073" max="5073" width="11" bestFit="1" customWidth="1"/>
    <col min="5074" max="5074" width="9.7109375" customWidth="1"/>
    <col min="5075" max="5075" width="10.42578125" bestFit="1" customWidth="1"/>
    <col min="5076" max="5076" width="10.85546875" bestFit="1" customWidth="1"/>
    <col min="5077" max="5077" width="12" bestFit="1" customWidth="1"/>
    <col min="5078" max="5078" width="10.42578125" bestFit="1" customWidth="1"/>
    <col min="5079" max="5079" width="9.28515625" bestFit="1" customWidth="1"/>
    <col min="5080" max="5080" width="8.28515625" bestFit="1" customWidth="1"/>
    <col min="5081" max="5082" width="8.85546875" bestFit="1" customWidth="1"/>
    <col min="5083" max="5083" width="8.7109375" bestFit="1" customWidth="1"/>
    <col min="5084" max="5084" width="10.42578125" bestFit="1" customWidth="1"/>
    <col min="5085" max="5085" width="10" bestFit="1" customWidth="1"/>
    <col min="5086" max="5086" width="9.28515625" bestFit="1" customWidth="1"/>
    <col min="5087" max="5087" width="10" customWidth="1"/>
    <col min="5088" max="5088" width="8.7109375" bestFit="1" customWidth="1"/>
    <col min="5089" max="5089" width="7.7109375" customWidth="1"/>
    <col min="5090" max="5090" width="9.42578125" bestFit="1" customWidth="1"/>
    <col min="5091" max="5091" width="9.28515625" bestFit="1" customWidth="1"/>
    <col min="5092" max="5093" width="10.42578125" bestFit="1" customWidth="1"/>
    <col min="5094" max="5094" width="11.140625" bestFit="1" customWidth="1"/>
    <col min="5095" max="5095" width="11" bestFit="1" customWidth="1"/>
    <col min="5096" max="5096" width="10.42578125" bestFit="1" customWidth="1"/>
    <col min="5097" max="5097" width="11.5703125" bestFit="1" customWidth="1"/>
    <col min="5098" max="5098" width="12" bestFit="1" customWidth="1"/>
    <col min="5099" max="5099" width="11.140625" bestFit="1" customWidth="1"/>
    <col min="5100" max="5100" width="9.85546875" bestFit="1" customWidth="1"/>
    <col min="5101" max="5101" width="11.42578125" customWidth="1"/>
    <col min="5102" max="5102" width="5.85546875" bestFit="1" customWidth="1"/>
    <col min="5103" max="5104" width="7.7109375" customWidth="1"/>
    <col min="5324" max="5324" width="13" customWidth="1"/>
    <col min="5325" max="5325" width="15.28515625" bestFit="1" customWidth="1"/>
    <col min="5326" max="5326" width="9.7109375" bestFit="1" customWidth="1"/>
    <col min="5327" max="5327" width="9.7109375" customWidth="1"/>
    <col min="5328" max="5328" width="10.5703125" bestFit="1" customWidth="1"/>
    <col min="5329" max="5329" width="11" bestFit="1" customWidth="1"/>
    <col min="5330" max="5330" width="9.7109375" customWidth="1"/>
    <col min="5331" max="5331" width="10.42578125" bestFit="1" customWidth="1"/>
    <col min="5332" max="5332" width="10.85546875" bestFit="1" customWidth="1"/>
    <col min="5333" max="5333" width="12" bestFit="1" customWidth="1"/>
    <col min="5334" max="5334" width="10.42578125" bestFit="1" customWidth="1"/>
    <col min="5335" max="5335" width="9.28515625" bestFit="1" customWidth="1"/>
    <col min="5336" max="5336" width="8.28515625" bestFit="1" customWidth="1"/>
    <col min="5337" max="5338" width="8.85546875" bestFit="1" customWidth="1"/>
    <col min="5339" max="5339" width="8.7109375" bestFit="1" customWidth="1"/>
    <col min="5340" max="5340" width="10.42578125" bestFit="1" customWidth="1"/>
    <col min="5341" max="5341" width="10" bestFit="1" customWidth="1"/>
    <col min="5342" max="5342" width="9.28515625" bestFit="1" customWidth="1"/>
    <col min="5343" max="5343" width="10" customWidth="1"/>
    <col min="5344" max="5344" width="8.7109375" bestFit="1" customWidth="1"/>
    <col min="5345" max="5345" width="7.7109375" customWidth="1"/>
    <col min="5346" max="5346" width="9.42578125" bestFit="1" customWidth="1"/>
    <col min="5347" max="5347" width="9.28515625" bestFit="1" customWidth="1"/>
    <col min="5348" max="5349" width="10.42578125" bestFit="1" customWidth="1"/>
    <col min="5350" max="5350" width="11.140625" bestFit="1" customWidth="1"/>
    <col min="5351" max="5351" width="11" bestFit="1" customWidth="1"/>
    <col min="5352" max="5352" width="10.42578125" bestFit="1" customWidth="1"/>
    <col min="5353" max="5353" width="11.5703125" bestFit="1" customWidth="1"/>
    <col min="5354" max="5354" width="12" bestFit="1" customWidth="1"/>
    <col min="5355" max="5355" width="11.140625" bestFit="1" customWidth="1"/>
    <col min="5356" max="5356" width="9.85546875" bestFit="1" customWidth="1"/>
    <col min="5357" max="5357" width="11.42578125" customWidth="1"/>
    <col min="5358" max="5358" width="5.85546875" bestFit="1" customWidth="1"/>
    <col min="5359" max="5360" width="7.7109375" customWidth="1"/>
    <col min="5580" max="5580" width="13" customWidth="1"/>
    <col min="5581" max="5581" width="15.28515625" bestFit="1" customWidth="1"/>
    <col min="5582" max="5582" width="9.7109375" bestFit="1" customWidth="1"/>
    <col min="5583" max="5583" width="9.7109375" customWidth="1"/>
    <col min="5584" max="5584" width="10.5703125" bestFit="1" customWidth="1"/>
    <col min="5585" max="5585" width="11" bestFit="1" customWidth="1"/>
    <col min="5586" max="5586" width="9.7109375" customWidth="1"/>
    <col min="5587" max="5587" width="10.42578125" bestFit="1" customWidth="1"/>
    <col min="5588" max="5588" width="10.85546875" bestFit="1" customWidth="1"/>
    <col min="5589" max="5589" width="12" bestFit="1" customWidth="1"/>
    <col min="5590" max="5590" width="10.42578125" bestFit="1" customWidth="1"/>
    <col min="5591" max="5591" width="9.28515625" bestFit="1" customWidth="1"/>
    <col min="5592" max="5592" width="8.28515625" bestFit="1" customWidth="1"/>
    <col min="5593" max="5594" width="8.85546875" bestFit="1" customWidth="1"/>
    <col min="5595" max="5595" width="8.7109375" bestFit="1" customWidth="1"/>
    <col min="5596" max="5596" width="10.42578125" bestFit="1" customWidth="1"/>
    <col min="5597" max="5597" width="10" bestFit="1" customWidth="1"/>
    <col min="5598" max="5598" width="9.28515625" bestFit="1" customWidth="1"/>
    <col min="5599" max="5599" width="10" customWidth="1"/>
    <col min="5600" max="5600" width="8.7109375" bestFit="1" customWidth="1"/>
    <col min="5601" max="5601" width="7.7109375" customWidth="1"/>
    <col min="5602" max="5602" width="9.42578125" bestFit="1" customWidth="1"/>
    <col min="5603" max="5603" width="9.28515625" bestFit="1" customWidth="1"/>
    <col min="5604" max="5605" width="10.42578125" bestFit="1" customWidth="1"/>
    <col min="5606" max="5606" width="11.140625" bestFit="1" customWidth="1"/>
    <col min="5607" max="5607" width="11" bestFit="1" customWidth="1"/>
    <col min="5608" max="5608" width="10.42578125" bestFit="1" customWidth="1"/>
    <col min="5609" max="5609" width="11.5703125" bestFit="1" customWidth="1"/>
    <col min="5610" max="5610" width="12" bestFit="1" customWidth="1"/>
    <col min="5611" max="5611" width="11.140625" bestFit="1" customWidth="1"/>
    <col min="5612" max="5612" width="9.85546875" bestFit="1" customWidth="1"/>
    <col min="5613" max="5613" width="11.42578125" customWidth="1"/>
    <col min="5614" max="5614" width="5.85546875" bestFit="1" customWidth="1"/>
    <col min="5615" max="5616" width="7.7109375" customWidth="1"/>
    <col min="5836" max="5836" width="13" customWidth="1"/>
    <col min="5837" max="5837" width="15.28515625" bestFit="1" customWidth="1"/>
    <col min="5838" max="5838" width="9.7109375" bestFit="1" customWidth="1"/>
    <col min="5839" max="5839" width="9.7109375" customWidth="1"/>
    <col min="5840" max="5840" width="10.5703125" bestFit="1" customWidth="1"/>
    <col min="5841" max="5841" width="11" bestFit="1" customWidth="1"/>
    <col min="5842" max="5842" width="9.7109375" customWidth="1"/>
    <col min="5843" max="5843" width="10.42578125" bestFit="1" customWidth="1"/>
    <col min="5844" max="5844" width="10.85546875" bestFit="1" customWidth="1"/>
    <col min="5845" max="5845" width="12" bestFit="1" customWidth="1"/>
    <col min="5846" max="5846" width="10.42578125" bestFit="1" customWidth="1"/>
    <col min="5847" max="5847" width="9.28515625" bestFit="1" customWidth="1"/>
    <col min="5848" max="5848" width="8.28515625" bestFit="1" customWidth="1"/>
    <col min="5849" max="5850" width="8.85546875" bestFit="1" customWidth="1"/>
    <col min="5851" max="5851" width="8.7109375" bestFit="1" customWidth="1"/>
    <col min="5852" max="5852" width="10.42578125" bestFit="1" customWidth="1"/>
    <col min="5853" max="5853" width="10" bestFit="1" customWidth="1"/>
    <col min="5854" max="5854" width="9.28515625" bestFit="1" customWidth="1"/>
    <col min="5855" max="5855" width="10" customWidth="1"/>
    <col min="5856" max="5856" width="8.7109375" bestFit="1" customWidth="1"/>
    <col min="5857" max="5857" width="7.7109375" customWidth="1"/>
    <col min="5858" max="5858" width="9.42578125" bestFit="1" customWidth="1"/>
    <col min="5859" max="5859" width="9.28515625" bestFit="1" customWidth="1"/>
    <col min="5860" max="5861" width="10.42578125" bestFit="1" customWidth="1"/>
    <col min="5862" max="5862" width="11.140625" bestFit="1" customWidth="1"/>
    <col min="5863" max="5863" width="11" bestFit="1" customWidth="1"/>
    <col min="5864" max="5864" width="10.42578125" bestFit="1" customWidth="1"/>
    <col min="5865" max="5865" width="11.5703125" bestFit="1" customWidth="1"/>
    <col min="5866" max="5866" width="12" bestFit="1" customWidth="1"/>
    <col min="5867" max="5867" width="11.140625" bestFit="1" customWidth="1"/>
    <col min="5868" max="5868" width="9.85546875" bestFit="1" customWidth="1"/>
    <col min="5869" max="5869" width="11.42578125" customWidth="1"/>
    <col min="5870" max="5870" width="5.85546875" bestFit="1" customWidth="1"/>
    <col min="5871" max="5872" width="7.7109375" customWidth="1"/>
    <col min="6092" max="6092" width="13" customWidth="1"/>
    <col min="6093" max="6093" width="15.28515625" bestFit="1" customWidth="1"/>
    <col min="6094" max="6094" width="9.7109375" bestFit="1" customWidth="1"/>
    <col min="6095" max="6095" width="9.7109375" customWidth="1"/>
    <col min="6096" max="6096" width="10.5703125" bestFit="1" customWidth="1"/>
    <col min="6097" max="6097" width="11" bestFit="1" customWidth="1"/>
    <col min="6098" max="6098" width="9.7109375" customWidth="1"/>
    <col min="6099" max="6099" width="10.42578125" bestFit="1" customWidth="1"/>
    <col min="6100" max="6100" width="10.85546875" bestFit="1" customWidth="1"/>
    <col min="6101" max="6101" width="12" bestFit="1" customWidth="1"/>
    <col min="6102" max="6102" width="10.42578125" bestFit="1" customWidth="1"/>
    <col min="6103" max="6103" width="9.28515625" bestFit="1" customWidth="1"/>
    <col min="6104" max="6104" width="8.28515625" bestFit="1" customWidth="1"/>
    <col min="6105" max="6106" width="8.85546875" bestFit="1" customWidth="1"/>
    <col min="6107" max="6107" width="8.7109375" bestFit="1" customWidth="1"/>
    <col min="6108" max="6108" width="10.42578125" bestFit="1" customWidth="1"/>
    <col min="6109" max="6109" width="10" bestFit="1" customWidth="1"/>
    <col min="6110" max="6110" width="9.28515625" bestFit="1" customWidth="1"/>
    <col min="6111" max="6111" width="10" customWidth="1"/>
    <col min="6112" max="6112" width="8.7109375" bestFit="1" customWidth="1"/>
    <col min="6113" max="6113" width="7.7109375" customWidth="1"/>
    <col min="6114" max="6114" width="9.42578125" bestFit="1" customWidth="1"/>
    <col min="6115" max="6115" width="9.28515625" bestFit="1" customWidth="1"/>
    <col min="6116" max="6117" width="10.42578125" bestFit="1" customWidth="1"/>
    <col min="6118" max="6118" width="11.140625" bestFit="1" customWidth="1"/>
    <col min="6119" max="6119" width="11" bestFit="1" customWidth="1"/>
    <col min="6120" max="6120" width="10.42578125" bestFit="1" customWidth="1"/>
    <col min="6121" max="6121" width="11.5703125" bestFit="1" customWidth="1"/>
    <col min="6122" max="6122" width="12" bestFit="1" customWidth="1"/>
    <col min="6123" max="6123" width="11.140625" bestFit="1" customWidth="1"/>
    <col min="6124" max="6124" width="9.85546875" bestFit="1" customWidth="1"/>
    <col min="6125" max="6125" width="11.42578125" customWidth="1"/>
    <col min="6126" max="6126" width="5.85546875" bestFit="1" customWidth="1"/>
    <col min="6127" max="6128" width="7.7109375" customWidth="1"/>
    <col min="6348" max="6348" width="13" customWidth="1"/>
    <col min="6349" max="6349" width="15.28515625" bestFit="1" customWidth="1"/>
    <col min="6350" max="6350" width="9.7109375" bestFit="1" customWidth="1"/>
    <col min="6351" max="6351" width="9.7109375" customWidth="1"/>
    <col min="6352" max="6352" width="10.5703125" bestFit="1" customWidth="1"/>
    <col min="6353" max="6353" width="11" bestFit="1" customWidth="1"/>
    <col min="6354" max="6354" width="9.7109375" customWidth="1"/>
    <col min="6355" max="6355" width="10.42578125" bestFit="1" customWidth="1"/>
    <col min="6356" max="6356" width="10.85546875" bestFit="1" customWidth="1"/>
    <col min="6357" max="6357" width="12" bestFit="1" customWidth="1"/>
    <col min="6358" max="6358" width="10.42578125" bestFit="1" customWidth="1"/>
    <col min="6359" max="6359" width="9.28515625" bestFit="1" customWidth="1"/>
    <col min="6360" max="6360" width="8.28515625" bestFit="1" customWidth="1"/>
    <col min="6361" max="6362" width="8.85546875" bestFit="1" customWidth="1"/>
    <col min="6363" max="6363" width="8.7109375" bestFit="1" customWidth="1"/>
    <col min="6364" max="6364" width="10.42578125" bestFit="1" customWidth="1"/>
    <col min="6365" max="6365" width="10" bestFit="1" customWidth="1"/>
    <col min="6366" max="6366" width="9.28515625" bestFit="1" customWidth="1"/>
    <col min="6367" max="6367" width="10" customWidth="1"/>
    <col min="6368" max="6368" width="8.7109375" bestFit="1" customWidth="1"/>
    <col min="6369" max="6369" width="7.7109375" customWidth="1"/>
    <col min="6370" max="6370" width="9.42578125" bestFit="1" customWidth="1"/>
    <col min="6371" max="6371" width="9.28515625" bestFit="1" customWidth="1"/>
    <col min="6372" max="6373" width="10.42578125" bestFit="1" customWidth="1"/>
    <col min="6374" max="6374" width="11.140625" bestFit="1" customWidth="1"/>
    <col min="6375" max="6375" width="11" bestFit="1" customWidth="1"/>
    <col min="6376" max="6376" width="10.42578125" bestFit="1" customWidth="1"/>
    <col min="6377" max="6377" width="11.5703125" bestFit="1" customWidth="1"/>
    <col min="6378" max="6378" width="12" bestFit="1" customWidth="1"/>
    <col min="6379" max="6379" width="11.140625" bestFit="1" customWidth="1"/>
    <col min="6380" max="6380" width="9.85546875" bestFit="1" customWidth="1"/>
    <col min="6381" max="6381" width="11.42578125" customWidth="1"/>
    <col min="6382" max="6382" width="5.85546875" bestFit="1" customWidth="1"/>
    <col min="6383" max="6384" width="7.7109375" customWidth="1"/>
    <col min="6604" max="6604" width="13" customWidth="1"/>
    <col min="6605" max="6605" width="15.28515625" bestFit="1" customWidth="1"/>
    <col min="6606" max="6606" width="9.7109375" bestFit="1" customWidth="1"/>
    <col min="6607" max="6607" width="9.7109375" customWidth="1"/>
    <col min="6608" max="6608" width="10.5703125" bestFit="1" customWidth="1"/>
    <col min="6609" max="6609" width="11" bestFit="1" customWidth="1"/>
    <col min="6610" max="6610" width="9.7109375" customWidth="1"/>
    <col min="6611" max="6611" width="10.42578125" bestFit="1" customWidth="1"/>
    <col min="6612" max="6612" width="10.85546875" bestFit="1" customWidth="1"/>
    <col min="6613" max="6613" width="12" bestFit="1" customWidth="1"/>
    <col min="6614" max="6614" width="10.42578125" bestFit="1" customWidth="1"/>
    <col min="6615" max="6615" width="9.28515625" bestFit="1" customWidth="1"/>
    <col min="6616" max="6616" width="8.28515625" bestFit="1" customWidth="1"/>
    <col min="6617" max="6618" width="8.85546875" bestFit="1" customWidth="1"/>
    <col min="6619" max="6619" width="8.7109375" bestFit="1" customWidth="1"/>
    <col min="6620" max="6620" width="10.42578125" bestFit="1" customWidth="1"/>
    <col min="6621" max="6621" width="10" bestFit="1" customWidth="1"/>
    <col min="6622" max="6622" width="9.28515625" bestFit="1" customWidth="1"/>
    <col min="6623" max="6623" width="10" customWidth="1"/>
    <col min="6624" max="6624" width="8.7109375" bestFit="1" customWidth="1"/>
    <col min="6625" max="6625" width="7.7109375" customWidth="1"/>
    <col min="6626" max="6626" width="9.42578125" bestFit="1" customWidth="1"/>
    <col min="6627" max="6627" width="9.28515625" bestFit="1" customWidth="1"/>
    <col min="6628" max="6629" width="10.42578125" bestFit="1" customWidth="1"/>
    <col min="6630" max="6630" width="11.140625" bestFit="1" customWidth="1"/>
    <col min="6631" max="6631" width="11" bestFit="1" customWidth="1"/>
    <col min="6632" max="6632" width="10.42578125" bestFit="1" customWidth="1"/>
    <col min="6633" max="6633" width="11.5703125" bestFit="1" customWidth="1"/>
    <col min="6634" max="6634" width="12" bestFit="1" customWidth="1"/>
    <col min="6635" max="6635" width="11.140625" bestFit="1" customWidth="1"/>
    <col min="6636" max="6636" width="9.85546875" bestFit="1" customWidth="1"/>
    <col min="6637" max="6637" width="11.42578125" customWidth="1"/>
    <col min="6638" max="6638" width="5.85546875" bestFit="1" customWidth="1"/>
    <col min="6639" max="6640" width="7.7109375" customWidth="1"/>
    <col min="6860" max="6860" width="13" customWidth="1"/>
    <col min="6861" max="6861" width="15.28515625" bestFit="1" customWidth="1"/>
    <col min="6862" max="6862" width="9.7109375" bestFit="1" customWidth="1"/>
    <col min="6863" max="6863" width="9.7109375" customWidth="1"/>
    <col min="6864" max="6864" width="10.5703125" bestFit="1" customWidth="1"/>
    <col min="6865" max="6865" width="11" bestFit="1" customWidth="1"/>
    <col min="6866" max="6866" width="9.7109375" customWidth="1"/>
    <col min="6867" max="6867" width="10.42578125" bestFit="1" customWidth="1"/>
    <col min="6868" max="6868" width="10.85546875" bestFit="1" customWidth="1"/>
    <col min="6869" max="6869" width="12" bestFit="1" customWidth="1"/>
    <col min="6870" max="6870" width="10.42578125" bestFit="1" customWidth="1"/>
    <col min="6871" max="6871" width="9.28515625" bestFit="1" customWidth="1"/>
    <col min="6872" max="6872" width="8.28515625" bestFit="1" customWidth="1"/>
    <col min="6873" max="6874" width="8.85546875" bestFit="1" customWidth="1"/>
    <col min="6875" max="6875" width="8.7109375" bestFit="1" customWidth="1"/>
    <col min="6876" max="6876" width="10.42578125" bestFit="1" customWidth="1"/>
    <col min="6877" max="6877" width="10" bestFit="1" customWidth="1"/>
    <col min="6878" max="6878" width="9.28515625" bestFit="1" customWidth="1"/>
    <col min="6879" max="6879" width="10" customWidth="1"/>
    <col min="6880" max="6880" width="8.7109375" bestFit="1" customWidth="1"/>
    <col min="6881" max="6881" width="7.7109375" customWidth="1"/>
    <col min="6882" max="6882" width="9.42578125" bestFit="1" customWidth="1"/>
    <col min="6883" max="6883" width="9.28515625" bestFit="1" customWidth="1"/>
    <col min="6884" max="6885" width="10.42578125" bestFit="1" customWidth="1"/>
    <col min="6886" max="6886" width="11.140625" bestFit="1" customWidth="1"/>
    <col min="6887" max="6887" width="11" bestFit="1" customWidth="1"/>
    <col min="6888" max="6888" width="10.42578125" bestFit="1" customWidth="1"/>
    <col min="6889" max="6889" width="11.5703125" bestFit="1" customWidth="1"/>
    <col min="6890" max="6890" width="12" bestFit="1" customWidth="1"/>
    <col min="6891" max="6891" width="11.140625" bestFit="1" customWidth="1"/>
    <col min="6892" max="6892" width="9.85546875" bestFit="1" customWidth="1"/>
    <col min="6893" max="6893" width="11.42578125" customWidth="1"/>
    <col min="6894" max="6894" width="5.85546875" bestFit="1" customWidth="1"/>
    <col min="6895" max="6896" width="7.7109375" customWidth="1"/>
    <col min="7116" max="7116" width="13" customWidth="1"/>
    <col min="7117" max="7117" width="15.28515625" bestFit="1" customWidth="1"/>
    <col min="7118" max="7118" width="9.7109375" bestFit="1" customWidth="1"/>
    <col min="7119" max="7119" width="9.7109375" customWidth="1"/>
    <col min="7120" max="7120" width="10.5703125" bestFit="1" customWidth="1"/>
    <col min="7121" max="7121" width="11" bestFit="1" customWidth="1"/>
    <col min="7122" max="7122" width="9.7109375" customWidth="1"/>
    <col min="7123" max="7123" width="10.42578125" bestFit="1" customWidth="1"/>
    <col min="7124" max="7124" width="10.85546875" bestFit="1" customWidth="1"/>
    <col min="7125" max="7125" width="12" bestFit="1" customWidth="1"/>
    <col min="7126" max="7126" width="10.42578125" bestFit="1" customWidth="1"/>
    <col min="7127" max="7127" width="9.28515625" bestFit="1" customWidth="1"/>
    <col min="7128" max="7128" width="8.28515625" bestFit="1" customWidth="1"/>
    <col min="7129" max="7130" width="8.85546875" bestFit="1" customWidth="1"/>
    <col min="7131" max="7131" width="8.7109375" bestFit="1" customWidth="1"/>
    <col min="7132" max="7132" width="10.42578125" bestFit="1" customWidth="1"/>
    <col min="7133" max="7133" width="10" bestFit="1" customWidth="1"/>
    <col min="7134" max="7134" width="9.28515625" bestFit="1" customWidth="1"/>
    <col min="7135" max="7135" width="10" customWidth="1"/>
    <col min="7136" max="7136" width="8.7109375" bestFit="1" customWidth="1"/>
    <col min="7137" max="7137" width="7.7109375" customWidth="1"/>
    <col min="7138" max="7138" width="9.42578125" bestFit="1" customWidth="1"/>
    <col min="7139" max="7139" width="9.28515625" bestFit="1" customWidth="1"/>
    <col min="7140" max="7141" width="10.42578125" bestFit="1" customWidth="1"/>
    <col min="7142" max="7142" width="11.140625" bestFit="1" customWidth="1"/>
    <col min="7143" max="7143" width="11" bestFit="1" customWidth="1"/>
    <col min="7144" max="7144" width="10.42578125" bestFit="1" customWidth="1"/>
    <col min="7145" max="7145" width="11.5703125" bestFit="1" customWidth="1"/>
    <col min="7146" max="7146" width="12" bestFit="1" customWidth="1"/>
    <col min="7147" max="7147" width="11.140625" bestFit="1" customWidth="1"/>
    <col min="7148" max="7148" width="9.85546875" bestFit="1" customWidth="1"/>
    <col min="7149" max="7149" width="11.42578125" customWidth="1"/>
    <col min="7150" max="7150" width="5.85546875" bestFit="1" customWidth="1"/>
    <col min="7151" max="7152" width="7.7109375" customWidth="1"/>
    <col min="7372" max="7372" width="13" customWidth="1"/>
    <col min="7373" max="7373" width="15.28515625" bestFit="1" customWidth="1"/>
    <col min="7374" max="7374" width="9.7109375" bestFit="1" customWidth="1"/>
    <col min="7375" max="7375" width="9.7109375" customWidth="1"/>
    <col min="7376" max="7376" width="10.5703125" bestFit="1" customWidth="1"/>
    <col min="7377" max="7377" width="11" bestFit="1" customWidth="1"/>
    <col min="7378" max="7378" width="9.7109375" customWidth="1"/>
    <col min="7379" max="7379" width="10.42578125" bestFit="1" customWidth="1"/>
    <col min="7380" max="7380" width="10.85546875" bestFit="1" customWidth="1"/>
    <col min="7381" max="7381" width="12" bestFit="1" customWidth="1"/>
    <col min="7382" max="7382" width="10.42578125" bestFit="1" customWidth="1"/>
    <col min="7383" max="7383" width="9.28515625" bestFit="1" customWidth="1"/>
    <col min="7384" max="7384" width="8.28515625" bestFit="1" customWidth="1"/>
    <col min="7385" max="7386" width="8.85546875" bestFit="1" customWidth="1"/>
    <col min="7387" max="7387" width="8.7109375" bestFit="1" customWidth="1"/>
    <col min="7388" max="7388" width="10.42578125" bestFit="1" customWidth="1"/>
    <col min="7389" max="7389" width="10" bestFit="1" customWidth="1"/>
    <col min="7390" max="7390" width="9.28515625" bestFit="1" customWidth="1"/>
    <col min="7391" max="7391" width="10" customWidth="1"/>
    <col min="7392" max="7392" width="8.7109375" bestFit="1" customWidth="1"/>
    <col min="7393" max="7393" width="7.7109375" customWidth="1"/>
    <col min="7394" max="7394" width="9.42578125" bestFit="1" customWidth="1"/>
    <col min="7395" max="7395" width="9.28515625" bestFit="1" customWidth="1"/>
    <col min="7396" max="7397" width="10.42578125" bestFit="1" customWidth="1"/>
    <col min="7398" max="7398" width="11.140625" bestFit="1" customWidth="1"/>
    <col min="7399" max="7399" width="11" bestFit="1" customWidth="1"/>
    <col min="7400" max="7400" width="10.42578125" bestFit="1" customWidth="1"/>
    <col min="7401" max="7401" width="11.5703125" bestFit="1" customWidth="1"/>
    <col min="7402" max="7402" width="12" bestFit="1" customWidth="1"/>
    <col min="7403" max="7403" width="11.140625" bestFit="1" customWidth="1"/>
    <col min="7404" max="7404" width="9.85546875" bestFit="1" customWidth="1"/>
    <col min="7405" max="7405" width="11.42578125" customWidth="1"/>
    <col min="7406" max="7406" width="5.85546875" bestFit="1" customWidth="1"/>
    <col min="7407" max="7408" width="7.7109375" customWidth="1"/>
    <col min="7628" max="7628" width="13" customWidth="1"/>
    <col min="7629" max="7629" width="15.28515625" bestFit="1" customWidth="1"/>
    <col min="7630" max="7630" width="9.7109375" bestFit="1" customWidth="1"/>
    <col min="7631" max="7631" width="9.7109375" customWidth="1"/>
    <col min="7632" max="7632" width="10.5703125" bestFit="1" customWidth="1"/>
    <col min="7633" max="7633" width="11" bestFit="1" customWidth="1"/>
    <col min="7634" max="7634" width="9.7109375" customWidth="1"/>
    <col min="7635" max="7635" width="10.42578125" bestFit="1" customWidth="1"/>
    <col min="7636" max="7636" width="10.85546875" bestFit="1" customWidth="1"/>
    <col min="7637" max="7637" width="12" bestFit="1" customWidth="1"/>
    <col min="7638" max="7638" width="10.42578125" bestFit="1" customWidth="1"/>
    <col min="7639" max="7639" width="9.28515625" bestFit="1" customWidth="1"/>
    <col min="7640" max="7640" width="8.28515625" bestFit="1" customWidth="1"/>
    <col min="7641" max="7642" width="8.85546875" bestFit="1" customWidth="1"/>
    <col min="7643" max="7643" width="8.7109375" bestFit="1" customWidth="1"/>
    <col min="7644" max="7644" width="10.42578125" bestFit="1" customWidth="1"/>
    <col min="7645" max="7645" width="10" bestFit="1" customWidth="1"/>
    <col min="7646" max="7646" width="9.28515625" bestFit="1" customWidth="1"/>
    <col min="7647" max="7647" width="10" customWidth="1"/>
    <col min="7648" max="7648" width="8.7109375" bestFit="1" customWidth="1"/>
    <col min="7649" max="7649" width="7.7109375" customWidth="1"/>
    <col min="7650" max="7650" width="9.42578125" bestFit="1" customWidth="1"/>
    <col min="7651" max="7651" width="9.28515625" bestFit="1" customWidth="1"/>
    <col min="7652" max="7653" width="10.42578125" bestFit="1" customWidth="1"/>
    <col min="7654" max="7654" width="11.140625" bestFit="1" customWidth="1"/>
    <col min="7655" max="7655" width="11" bestFit="1" customWidth="1"/>
    <col min="7656" max="7656" width="10.42578125" bestFit="1" customWidth="1"/>
    <col min="7657" max="7657" width="11.5703125" bestFit="1" customWidth="1"/>
    <col min="7658" max="7658" width="12" bestFit="1" customWidth="1"/>
    <col min="7659" max="7659" width="11.140625" bestFit="1" customWidth="1"/>
    <col min="7660" max="7660" width="9.85546875" bestFit="1" customWidth="1"/>
    <col min="7661" max="7661" width="11.42578125" customWidth="1"/>
    <col min="7662" max="7662" width="5.85546875" bestFit="1" customWidth="1"/>
    <col min="7663" max="7664" width="7.7109375" customWidth="1"/>
    <col min="7884" max="7884" width="13" customWidth="1"/>
    <col min="7885" max="7885" width="15.28515625" bestFit="1" customWidth="1"/>
    <col min="7886" max="7886" width="9.7109375" bestFit="1" customWidth="1"/>
    <col min="7887" max="7887" width="9.7109375" customWidth="1"/>
    <col min="7888" max="7888" width="10.5703125" bestFit="1" customWidth="1"/>
    <col min="7889" max="7889" width="11" bestFit="1" customWidth="1"/>
    <col min="7890" max="7890" width="9.7109375" customWidth="1"/>
    <col min="7891" max="7891" width="10.42578125" bestFit="1" customWidth="1"/>
    <col min="7892" max="7892" width="10.85546875" bestFit="1" customWidth="1"/>
    <col min="7893" max="7893" width="12" bestFit="1" customWidth="1"/>
    <col min="7894" max="7894" width="10.42578125" bestFit="1" customWidth="1"/>
    <col min="7895" max="7895" width="9.28515625" bestFit="1" customWidth="1"/>
    <col min="7896" max="7896" width="8.28515625" bestFit="1" customWidth="1"/>
    <col min="7897" max="7898" width="8.85546875" bestFit="1" customWidth="1"/>
    <col min="7899" max="7899" width="8.7109375" bestFit="1" customWidth="1"/>
    <col min="7900" max="7900" width="10.42578125" bestFit="1" customWidth="1"/>
    <col min="7901" max="7901" width="10" bestFit="1" customWidth="1"/>
    <col min="7902" max="7902" width="9.28515625" bestFit="1" customWidth="1"/>
    <col min="7903" max="7903" width="10" customWidth="1"/>
    <col min="7904" max="7904" width="8.7109375" bestFit="1" customWidth="1"/>
    <col min="7905" max="7905" width="7.7109375" customWidth="1"/>
    <col min="7906" max="7906" width="9.42578125" bestFit="1" customWidth="1"/>
    <col min="7907" max="7907" width="9.28515625" bestFit="1" customWidth="1"/>
    <col min="7908" max="7909" width="10.42578125" bestFit="1" customWidth="1"/>
    <col min="7910" max="7910" width="11.140625" bestFit="1" customWidth="1"/>
    <col min="7911" max="7911" width="11" bestFit="1" customWidth="1"/>
    <col min="7912" max="7912" width="10.42578125" bestFit="1" customWidth="1"/>
    <col min="7913" max="7913" width="11.5703125" bestFit="1" customWidth="1"/>
    <col min="7914" max="7914" width="12" bestFit="1" customWidth="1"/>
    <col min="7915" max="7915" width="11.140625" bestFit="1" customWidth="1"/>
    <col min="7916" max="7916" width="9.85546875" bestFit="1" customWidth="1"/>
    <col min="7917" max="7917" width="11.42578125" customWidth="1"/>
    <col min="7918" max="7918" width="5.85546875" bestFit="1" customWidth="1"/>
    <col min="7919" max="7920" width="7.7109375" customWidth="1"/>
    <col min="8140" max="8140" width="13" customWidth="1"/>
    <col min="8141" max="8141" width="15.28515625" bestFit="1" customWidth="1"/>
    <col min="8142" max="8142" width="9.7109375" bestFit="1" customWidth="1"/>
    <col min="8143" max="8143" width="9.7109375" customWidth="1"/>
    <col min="8144" max="8144" width="10.5703125" bestFit="1" customWidth="1"/>
    <col min="8145" max="8145" width="11" bestFit="1" customWidth="1"/>
    <col min="8146" max="8146" width="9.7109375" customWidth="1"/>
    <col min="8147" max="8147" width="10.42578125" bestFit="1" customWidth="1"/>
    <col min="8148" max="8148" width="10.85546875" bestFit="1" customWidth="1"/>
    <col min="8149" max="8149" width="12" bestFit="1" customWidth="1"/>
    <col min="8150" max="8150" width="10.42578125" bestFit="1" customWidth="1"/>
    <col min="8151" max="8151" width="9.28515625" bestFit="1" customWidth="1"/>
    <col min="8152" max="8152" width="8.28515625" bestFit="1" customWidth="1"/>
    <col min="8153" max="8154" width="8.85546875" bestFit="1" customWidth="1"/>
    <col min="8155" max="8155" width="8.7109375" bestFit="1" customWidth="1"/>
    <col min="8156" max="8156" width="10.42578125" bestFit="1" customWidth="1"/>
    <col min="8157" max="8157" width="10" bestFit="1" customWidth="1"/>
    <col min="8158" max="8158" width="9.28515625" bestFit="1" customWidth="1"/>
    <col min="8159" max="8159" width="10" customWidth="1"/>
    <col min="8160" max="8160" width="8.7109375" bestFit="1" customWidth="1"/>
    <col min="8161" max="8161" width="7.7109375" customWidth="1"/>
    <col min="8162" max="8162" width="9.42578125" bestFit="1" customWidth="1"/>
    <col min="8163" max="8163" width="9.28515625" bestFit="1" customWidth="1"/>
    <col min="8164" max="8165" width="10.42578125" bestFit="1" customWidth="1"/>
    <col min="8166" max="8166" width="11.140625" bestFit="1" customWidth="1"/>
    <col min="8167" max="8167" width="11" bestFit="1" customWidth="1"/>
    <col min="8168" max="8168" width="10.42578125" bestFit="1" customWidth="1"/>
    <col min="8169" max="8169" width="11.5703125" bestFit="1" customWidth="1"/>
    <col min="8170" max="8170" width="12" bestFit="1" customWidth="1"/>
    <col min="8171" max="8171" width="11.140625" bestFit="1" customWidth="1"/>
    <col min="8172" max="8172" width="9.85546875" bestFit="1" customWidth="1"/>
    <col min="8173" max="8173" width="11.42578125" customWidth="1"/>
    <col min="8174" max="8174" width="5.85546875" bestFit="1" customWidth="1"/>
    <col min="8175" max="8176" width="7.7109375" customWidth="1"/>
    <col min="8396" max="8396" width="13" customWidth="1"/>
    <col min="8397" max="8397" width="15.28515625" bestFit="1" customWidth="1"/>
    <col min="8398" max="8398" width="9.7109375" bestFit="1" customWidth="1"/>
    <col min="8399" max="8399" width="9.7109375" customWidth="1"/>
    <col min="8400" max="8400" width="10.5703125" bestFit="1" customWidth="1"/>
    <col min="8401" max="8401" width="11" bestFit="1" customWidth="1"/>
    <col min="8402" max="8402" width="9.7109375" customWidth="1"/>
    <col min="8403" max="8403" width="10.42578125" bestFit="1" customWidth="1"/>
    <col min="8404" max="8404" width="10.85546875" bestFit="1" customWidth="1"/>
    <col min="8405" max="8405" width="12" bestFit="1" customWidth="1"/>
    <col min="8406" max="8406" width="10.42578125" bestFit="1" customWidth="1"/>
    <col min="8407" max="8407" width="9.28515625" bestFit="1" customWidth="1"/>
    <col min="8408" max="8408" width="8.28515625" bestFit="1" customWidth="1"/>
    <col min="8409" max="8410" width="8.85546875" bestFit="1" customWidth="1"/>
    <col min="8411" max="8411" width="8.7109375" bestFit="1" customWidth="1"/>
    <col min="8412" max="8412" width="10.42578125" bestFit="1" customWidth="1"/>
    <col min="8413" max="8413" width="10" bestFit="1" customWidth="1"/>
    <col min="8414" max="8414" width="9.28515625" bestFit="1" customWidth="1"/>
    <col min="8415" max="8415" width="10" customWidth="1"/>
    <col min="8416" max="8416" width="8.7109375" bestFit="1" customWidth="1"/>
    <col min="8417" max="8417" width="7.7109375" customWidth="1"/>
    <col min="8418" max="8418" width="9.42578125" bestFit="1" customWidth="1"/>
    <col min="8419" max="8419" width="9.28515625" bestFit="1" customWidth="1"/>
    <col min="8420" max="8421" width="10.42578125" bestFit="1" customWidth="1"/>
    <col min="8422" max="8422" width="11.140625" bestFit="1" customWidth="1"/>
    <col min="8423" max="8423" width="11" bestFit="1" customWidth="1"/>
    <col min="8424" max="8424" width="10.42578125" bestFit="1" customWidth="1"/>
    <col min="8425" max="8425" width="11.5703125" bestFit="1" customWidth="1"/>
    <col min="8426" max="8426" width="12" bestFit="1" customWidth="1"/>
    <col min="8427" max="8427" width="11.140625" bestFit="1" customWidth="1"/>
    <col min="8428" max="8428" width="9.85546875" bestFit="1" customWidth="1"/>
    <col min="8429" max="8429" width="11.42578125" customWidth="1"/>
    <col min="8430" max="8430" width="5.85546875" bestFit="1" customWidth="1"/>
    <col min="8431" max="8432" width="7.7109375" customWidth="1"/>
    <col min="8652" max="8652" width="13" customWidth="1"/>
    <col min="8653" max="8653" width="15.28515625" bestFit="1" customWidth="1"/>
    <col min="8654" max="8654" width="9.7109375" bestFit="1" customWidth="1"/>
    <col min="8655" max="8655" width="9.7109375" customWidth="1"/>
    <col min="8656" max="8656" width="10.5703125" bestFit="1" customWidth="1"/>
    <col min="8657" max="8657" width="11" bestFit="1" customWidth="1"/>
    <col min="8658" max="8658" width="9.7109375" customWidth="1"/>
    <col min="8659" max="8659" width="10.42578125" bestFit="1" customWidth="1"/>
    <col min="8660" max="8660" width="10.85546875" bestFit="1" customWidth="1"/>
    <col min="8661" max="8661" width="12" bestFit="1" customWidth="1"/>
    <col min="8662" max="8662" width="10.42578125" bestFit="1" customWidth="1"/>
    <col min="8663" max="8663" width="9.28515625" bestFit="1" customWidth="1"/>
    <col min="8664" max="8664" width="8.28515625" bestFit="1" customWidth="1"/>
    <col min="8665" max="8666" width="8.85546875" bestFit="1" customWidth="1"/>
    <col min="8667" max="8667" width="8.7109375" bestFit="1" customWidth="1"/>
    <col min="8668" max="8668" width="10.42578125" bestFit="1" customWidth="1"/>
    <col min="8669" max="8669" width="10" bestFit="1" customWidth="1"/>
    <col min="8670" max="8670" width="9.28515625" bestFit="1" customWidth="1"/>
    <col min="8671" max="8671" width="10" customWidth="1"/>
    <col min="8672" max="8672" width="8.7109375" bestFit="1" customWidth="1"/>
    <col min="8673" max="8673" width="7.7109375" customWidth="1"/>
    <col min="8674" max="8674" width="9.42578125" bestFit="1" customWidth="1"/>
    <col min="8675" max="8675" width="9.28515625" bestFit="1" customWidth="1"/>
    <col min="8676" max="8677" width="10.42578125" bestFit="1" customWidth="1"/>
    <col min="8678" max="8678" width="11.140625" bestFit="1" customWidth="1"/>
    <col min="8679" max="8679" width="11" bestFit="1" customWidth="1"/>
    <col min="8680" max="8680" width="10.42578125" bestFit="1" customWidth="1"/>
    <col min="8681" max="8681" width="11.5703125" bestFit="1" customWidth="1"/>
    <col min="8682" max="8682" width="12" bestFit="1" customWidth="1"/>
    <col min="8683" max="8683" width="11.140625" bestFit="1" customWidth="1"/>
    <col min="8684" max="8684" width="9.85546875" bestFit="1" customWidth="1"/>
    <col min="8685" max="8685" width="11.42578125" customWidth="1"/>
    <col min="8686" max="8686" width="5.85546875" bestFit="1" customWidth="1"/>
    <col min="8687" max="8688" width="7.7109375" customWidth="1"/>
    <col min="8908" max="8908" width="13" customWidth="1"/>
    <col min="8909" max="8909" width="15.28515625" bestFit="1" customWidth="1"/>
    <col min="8910" max="8910" width="9.7109375" bestFit="1" customWidth="1"/>
    <col min="8911" max="8911" width="9.7109375" customWidth="1"/>
    <col min="8912" max="8912" width="10.5703125" bestFit="1" customWidth="1"/>
    <col min="8913" max="8913" width="11" bestFit="1" customWidth="1"/>
    <col min="8914" max="8914" width="9.7109375" customWidth="1"/>
    <col min="8915" max="8915" width="10.42578125" bestFit="1" customWidth="1"/>
    <col min="8916" max="8916" width="10.85546875" bestFit="1" customWidth="1"/>
    <col min="8917" max="8917" width="12" bestFit="1" customWidth="1"/>
    <col min="8918" max="8918" width="10.42578125" bestFit="1" customWidth="1"/>
    <col min="8919" max="8919" width="9.28515625" bestFit="1" customWidth="1"/>
    <col min="8920" max="8920" width="8.28515625" bestFit="1" customWidth="1"/>
    <col min="8921" max="8922" width="8.85546875" bestFit="1" customWidth="1"/>
    <col min="8923" max="8923" width="8.7109375" bestFit="1" customWidth="1"/>
    <col min="8924" max="8924" width="10.42578125" bestFit="1" customWidth="1"/>
    <col min="8925" max="8925" width="10" bestFit="1" customWidth="1"/>
    <col min="8926" max="8926" width="9.28515625" bestFit="1" customWidth="1"/>
    <col min="8927" max="8927" width="10" customWidth="1"/>
    <col min="8928" max="8928" width="8.7109375" bestFit="1" customWidth="1"/>
    <col min="8929" max="8929" width="7.7109375" customWidth="1"/>
    <col min="8930" max="8930" width="9.42578125" bestFit="1" customWidth="1"/>
    <col min="8931" max="8931" width="9.28515625" bestFit="1" customWidth="1"/>
    <col min="8932" max="8933" width="10.42578125" bestFit="1" customWidth="1"/>
    <col min="8934" max="8934" width="11.140625" bestFit="1" customWidth="1"/>
    <col min="8935" max="8935" width="11" bestFit="1" customWidth="1"/>
    <col min="8936" max="8936" width="10.42578125" bestFit="1" customWidth="1"/>
    <col min="8937" max="8937" width="11.5703125" bestFit="1" customWidth="1"/>
    <col min="8938" max="8938" width="12" bestFit="1" customWidth="1"/>
    <col min="8939" max="8939" width="11.140625" bestFit="1" customWidth="1"/>
    <col min="8940" max="8940" width="9.85546875" bestFit="1" customWidth="1"/>
    <col min="8941" max="8941" width="11.42578125" customWidth="1"/>
    <col min="8942" max="8942" width="5.85546875" bestFit="1" customWidth="1"/>
    <col min="8943" max="8944" width="7.7109375" customWidth="1"/>
    <col min="9164" max="9164" width="13" customWidth="1"/>
    <col min="9165" max="9165" width="15.28515625" bestFit="1" customWidth="1"/>
    <col min="9166" max="9166" width="9.7109375" bestFit="1" customWidth="1"/>
    <col min="9167" max="9167" width="9.7109375" customWidth="1"/>
    <col min="9168" max="9168" width="10.5703125" bestFit="1" customWidth="1"/>
    <col min="9169" max="9169" width="11" bestFit="1" customWidth="1"/>
    <col min="9170" max="9170" width="9.7109375" customWidth="1"/>
    <col min="9171" max="9171" width="10.42578125" bestFit="1" customWidth="1"/>
    <col min="9172" max="9172" width="10.85546875" bestFit="1" customWidth="1"/>
    <col min="9173" max="9173" width="12" bestFit="1" customWidth="1"/>
    <col min="9174" max="9174" width="10.42578125" bestFit="1" customWidth="1"/>
    <col min="9175" max="9175" width="9.28515625" bestFit="1" customWidth="1"/>
    <col min="9176" max="9176" width="8.28515625" bestFit="1" customWidth="1"/>
    <col min="9177" max="9178" width="8.85546875" bestFit="1" customWidth="1"/>
    <col min="9179" max="9179" width="8.7109375" bestFit="1" customWidth="1"/>
    <col min="9180" max="9180" width="10.42578125" bestFit="1" customWidth="1"/>
    <col min="9181" max="9181" width="10" bestFit="1" customWidth="1"/>
    <col min="9182" max="9182" width="9.28515625" bestFit="1" customWidth="1"/>
    <col min="9183" max="9183" width="10" customWidth="1"/>
    <col min="9184" max="9184" width="8.7109375" bestFit="1" customWidth="1"/>
    <col min="9185" max="9185" width="7.7109375" customWidth="1"/>
    <col min="9186" max="9186" width="9.42578125" bestFit="1" customWidth="1"/>
    <col min="9187" max="9187" width="9.28515625" bestFit="1" customWidth="1"/>
    <col min="9188" max="9189" width="10.42578125" bestFit="1" customWidth="1"/>
    <col min="9190" max="9190" width="11.140625" bestFit="1" customWidth="1"/>
    <col min="9191" max="9191" width="11" bestFit="1" customWidth="1"/>
    <col min="9192" max="9192" width="10.42578125" bestFit="1" customWidth="1"/>
    <col min="9193" max="9193" width="11.5703125" bestFit="1" customWidth="1"/>
    <col min="9194" max="9194" width="12" bestFit="1" customWidth="1"/>
    <col min="9195" max="9195" width="11.140625" bestFit="1" customWidth="1"/>
    <col min="9196" max="9196" width="9.85546875" bestFit="1" customWidth="1"/>
    <col min="9197" max="9197" width="11.42578125" customWidth="1"/>
    <col min="9198" max="9198" width="5.85546875" bestFit="1" customWidth="1"/>
    <col min="9199" max="9200" width="7.7109375" customWidth="1"/>
    <col min="9420" max="9420" width="13" customWidth="1"/>
    <col min="9421" max="9421" width="15.28515625" bestFit="1" customWidth="1"/>
    <col min="9422" max="9422" width="9.7109375" bestFit="1" customWidth="1"/>
    <col min="9423" max="9423" width="9.7109375" customWidth="1"/>
    <col min="9424" max="9424" width="10.5703125" bestFit="1" customWidth="1"/>
    <col min="9425" max="9425" width="11" bestFit="1" customWidth="1"/>
    <col min="9426" max="9426" width="9.7109375" customWidth="1"/>
    <col min="9427" max="9427" width="10.42578125" bestFit="1" customWidth="1"/>
    <col min="9428" max="9428" width="10.85546875" bestFit="1" customWidth="1"/>
    <col min="9429" max="9429" width="12" bestFit="1" customWidth="1"/>
    <col min="9430" max="9430" width="10.42578125" bestFit="1" customWidth="1"/>
    <col min="9431" max="9431" width="9.28515625" bestFit="1" customWidth="1"/>
    <col min="9432" max="9432" width="8.28515625" bestFit="1" customWidth="1"/>
    <col min="9433" max="9434" width="8.85546875" bestFit="1" customWidth="1"/>
    <col min="9435" max="9435" width="8.7109375" bestFit="1" customWidth="1"/>
    <col min="9436" max="9436" width="10.42578125" bestFit="1" customWidth="1"/>
    <col min="9437" max="9437" width="10" bestFit="1" customWidth="1"/>
    <col min="9438" max="9438" width="9.28515625" bestFit="1" customWidth="1"/>
    <col min="9439" max="9439" width="10" customWidth="1"/>
    <col min="9440" max="9440" width="8.7109375" bestFit="1" customWidth="1"/>
    <col min="9441" max="9441" width="7.7109375" customWidth="1"/>
    <col min="9442" max="9442" width="9.42578125" bestFit="1" customWidth="1"/>
    <col min="9443" max="9443" width="9.28515625" bestFit="1" customWidth="1"/>
    <col min="9444" max="9445" width="10.42578125" bestFit="1" customWidth="1"/>
    <col min="9446" max="9446" width="11.140625" bestFit="1" customWidth="1"/>
    <col min="9447" max="9447" width="11" bestFit="1" customWidth="1"/>
    <col min="9448" max="9448" width="10.42578125" bestFit="1" customWidth="1"/>
    <col min="9449" max="9449" width="11.5703125" bestFit="1" customWidth="1"/>
    <col min="9450" max="9450" width="12" bestFit="1" customWidth="1"/>
    <col min="9451" max="9451" width="11.140625" bestFit="1" customWidth="1"/>
    <col min="9452" max="9452" width="9.85546875" bestFit="1" customWidth="1"/>
    <col min="9453" max="9453" width="11.42578125" customWidth="1"/>
    <col min="9454" max="9454" width="5.85546875" bestFit="1" customWidth="1"/>
    <col min="9455" max="9456" width="7.7109375" customWidth="1"/>
    <col min="9676" max="9676" width="13" customWidth="1"/>
    <col min="9677" max="9677" width="15.28515625" bestFit="1" customWidth="1"/>
    <col min="9678" max="9678" width="9.7109375" bestFit="1" customWidth="1"/>
    <col min="9679" max="9679" width="9.7109375" customWidth="1"/>
    <col min="9680" max="9680" width="10.5703125" bestFit="1" customWidth="1"/>
    <col min="9681" max="9681" width="11" bestFit="1" customWidth="1"/>
    <col min="9682" max="9682" width="9.7109375" customWidth="1"/>
    <col min="9683" max="9683" width="10.42578125" bestFit="1" customWidth="1"/>
    <col min="9684" max="9684" width="10.85546875" bestFit="1" customWidth="1"/>
    <col min="9685" max="9685" width="12" bestFit="1" customWidth="1"/>
    <col min="9686" max="9686" width="10.42578125" bestFit="1" customWidth="1"/>
    <col min="9687" max="9687" width="9.28515625" bestFit="1" customWidth="1"/>
    <col min="9688" max="9688" width="8.28515625" bestFit="1" customWidth="1"/>
    <col min="9689" max="9690" width="8.85546875" bestFit="1" customWidth="1"/>
    <col min="9691" max="9691" width="8.7109375" bestFit="1" customWidth="1"/>
    <col min="9692" max="9692" width="10.42578125" bestFit="1" customWidth="1"/>
    <col min="9693" max="9693" width="10" bestFit="1" customWidth="1"/>
    <col min="9694" max="9694" width="9.28515625" bestFit="1" customWidth="1"/>
    <col min="9695" max="9695" width="10" customWidth="1"/>
    <col min="9696" max="9696" width="8.7109375" bestFit="1" customWidth="1"/>
    <col min="9697" max="9697" width="7.7109375" customWidth="1"/>
    <col min="9698" max="9698" width="9.42578125" bestFit="1" customWidth="1"/>
    <col min="9699" max="9699" width="9.28515625" bestFit="1" customWidth="1"/>
    <col min="9700" max="9701" width="10.42578125" bestFit="1" customWidth="1"/>
    <col min="9702" max="9702" width="11.140625" bestFit="1" customWidth="1"/>
    <col min="9703" max="9703" width="11" bestFit="1" customWidth="1"/>
    <col min="9704" max="9704" width="10.42578125" bestFit="1" customWidth="1"/>
    <col min="9705" max="9705" width="11.5703125" bestFit="1" customWidth="1"/>
    <col min="9706" max="9706" width="12" bestFit="1" customWidth="1"/>
    <col min="9707" max="9707" width="11.140625" bestFit="1" customWidth="1"/>
    <col min="9708" max="9708" width="9.85546875" bestFit="1" customWidth="1"/>
    <col min="9709" max="9709" width="11.42578125" customWidth="1"/>
    <col min="9710" max="9710" width="5.85546875" bestFit="1" customWidth="1"/>
    <col min="9711" max="9712" width="7.7109375" customWidth="1"/>
    <col min="9932" max="9932" width="13" customWidth="1"/>
    <col min="9933" max="9933" width="15.28515625" bestFit="1" customWidth="1"/>
    <col min="9934" max="9934" width="9.7109375" bestFit="1" customWidth="1"/>
    <col min="9935" max="9935" width="9.7109375" customWidth="1"/>
    <col min="9936" max="9936" width="10.5703125" bestFit="1" customWidth="1"/>
    <col min="9937" max="9937" width="11" bestFit="1" customWidth="1"/>
    <col min="9938" max="9938" width="9.7109375" customWidth="1"/>
    <col min="9939" max="9939" width="10.42578125" bestFit="1" customWidth="1"/>
    <col min="9940" max="9940" width="10.85546875" bestFit="1" customWidth="1"/>
    <col min="9941" max="9941" width="12" bestFit="1" customWidth="1"/>
    <col min="9942" max="9942" width="10.42578125" bestFit="1" customWidth="1"/>
    <col min="9943" max="9943" width="9.28515625" bestFit="1" customWidth="1"/>
    <col min="9944" max="9944" width="8.28515625" bestFit="1" customWidth="1"/>
    <col min="9945" max="9946" width="8.85546875" bestFit="1" customWidth="1"/>
    <col min="9947" max="9947" width="8.7109375" bestFit="1" customWidth="1"/>
    <col min="9948" max="9948" width="10.42578125" bestFit="1" customWidth="1"/>
    <col min="9949" max="9949" width="10" bestFit="1" customWidth="1"/>
    <col min="9950" max="9950" width="9.28515625" bestFit="1" customWidth="1"/>
    <col min="9951" max="9951" width="10" customWidth="1"/>
    <col min="9952" max="9952" width="8.7109375" bestFit="1" customWidth="1"/>
    <col min="9953" max="9953" width="7.7109375" customWidth="1"/>
    <col min="9954" max="9954" width="9.42578125" bestFit="1" customWidth="1"/>
    <col min="9955" max="9955" width="9.28515625" bestFit="1" customWidth="1"/>
    <col min="9956" max="9957" width="10.42578125" bestFit="1" customWidth="1"/>
    <col min="9958" max="9958" width="11.140625" bestFit="1" customWidth="1"/>
    <col min="9959" max="9959" width="11" bestFit="1" customWidth="1"/>
    <col min="9960" max="9960" width="10.42578125" bestFit="1" customWidth="1"/>
    <col min="9961" max="9961" width="11.5703125" bestFit="1" customWidth="1"/>
    <col min="9962" max="9962" width="12" bestFit="1" customWidth="1"/>
    <col min="9963" max="9963" width="11.140625" bestFit="1" customWidth="1"/>
    <col min="9964" max="9964" width="9.85546875" bestFit="1" customWidth="1"/>
    <col min="9965" max="9965" width="11.42578125" customWidth="1"/>
    <col min="9966" max="9966" width="5.85546875" bestFit="1" customWidth="1"/>
    <col min="9967" max="9968" width="7.7109375" customWidth="1"/>
    <col min="10188" max="10188" width="13" customWidth="1"/>
    <col min="10189" max="10189" width="15.28515625" bestFit="1" customWidth="1"/>
    <col min="10190" max="10190" width="9.7109375" bestFit="1" customWidth="1"/>
    <col min="10191" max="10191" width="9.7109375" customWidth="1"/>
    <col min="10192" max="10192" width="10.5703125" bestFit="1" customWidth="1"/>
    <col min="10193" max="10193" width="11" bestFit="1" customWidth="1"/>
    <col min="10194" max="10194" width="9.7109375" customWidth="1"/>
    <col min="10195" max="10195" width="10.42578125" bestFit="1" customWidth="1"/>
    <col min="10196" max="10196" width="10.85546875" bestFit="1" customWidth="1"/>
    <col min="10197" max="10197" width="12" bestFit="1" customWidth="1"/>
    <col min="10198" max="10198" width="10.42578125" bestFit="1" customWidth="1"/>
    <col min="10199" max="10199" width="9.28515625" bestFit="1" customWidth="1"/>
    <col min="10200" max="10200" width="8.28515625" bestFit="1" customWidth="1"/>
    <col min="10201" max="10202" width="8.85546875" bestFit="1" customWidth="1"/>
    <col min="10203" max="10203" width="8.7109375" bestFit="1" customWidth="1"/>
    <col min="10204" max="10204" width="10.42578125" bestFit="1" customWidth="1"/>
    <col min="10205" max="10205" width="10" bestFit="1" customWidth="1"/>
    <col min="10206" max="10206" width="9.28515625" bestFit="1" customWidth="1"/>
    <col min="10207" max="10207" width="10" customWidth="1"/>
    <col min="10208" max="10208" width="8.7109375" bestFit="1" customWidth="1"/>
    <col min="10209" max="10209" width="7.7109375" customWidth="1"/>
    <col min="10210" max="10210" width="9.42578125" bestFit="1" customWidth="1"/>
    <col min="10211" max="10211" width="9.28515625" bestFit="1" customWidth="1"/>
    <col min="10212" max="10213" width="10.42578125" bestFit="1" customWidth="1"/>
    <col min="10214" max="10214" width="11.140625" bestFit="1" customWidth="1"/>
    <col min="10215" max="10215" width="11" bestFit="1" customWidth="1"/>
    <col min="10216" max="10216" width="10.42578125" bestFit="1" customWidth="1"/>
    <col min="10217" max="10217" width="11.5703125" bestFit="1" customWidth="1"/>
    <col min="10218" max="10218" width="12" bestFit="1" customWidth="1"/>
    <col min="10219" max="10219" width="11.140625" bestFit="1" customWidth="1"/>
    <col min="10220" max="10220" width="9.85546875" bestFit="1" customWidth="1"/>
    <col min="10221" max="10221" width="11.42578125" customWidth="1"/>
    <col min="10222" max="10222" width="5.85546875" bestFit="1" customWidth="1"/>
    <col min="10223" max="10224" width="7.7109375" customWidth="1"/>
    <col min="10444" max="10444" width="13" customWidth="1"/>
    <col min="10445" max="10445" width="15.28515625" bestFit="1" customWidth="1"/>
    <col min="10446" max="10446" width="9.7109375" bestFit="1" customWidth="1"/>
    <col min="10447" max="10447" width="9.7109375" customWidth="1"/>
    <col min="10448" max="10448" width="10.5703125" bestFit="1" customWidth="1"/>
    <col min="10449" max="10449" width="11" bestFit="1" customWidth="1"/>
    <col min="10450" max="10450" width="9.7109375" customWidth="1"/>
    <col min="10451" max="10451" width="10.42578125" bestFit="1" customWidth="1"/>
    <col min="10452" max="10452" width="10.85546875" bestFit="1" customWidth="1"/>
    <col min="10453" max="10453" width="12" bestFit="1" customWidth="1"/>
    <col min="10454" max="10454" width="10.42578125" bestFit="1" customWidth="1"/>
    <col min="10455" max="10455" width="9.28515625" bestFit="1" customWidth="1"/>
    <col min="10456" max="10456" width="8.28515625" bestFit="1" customWidth="1"/>
    <col min="10457" max="10458" width="8.85546875" bestFit="1" customWidth="1"/>
    <col min="10459" max="10459" width="8.7109375" bestFit="1" customWidth="1"/>
    <col min="10460" max="10460" width="10.42578125" bestFit="1" customWidth="1"/>
    <col min="10461" max="10461" width="10" bestFit="1" customWidth="1"/>
    <col min="10462" max="10462" width="9.28515625" bestFit="1" customWidth="1"/>
    <col min="10463" max="10463" width="10" customWidth="1"/>
    <col min="10464" max="10464" width="8.7109375" bestFit="1" customWidth="1"/>
    <col min="10465" max="10465" width="7.7109375" customWidth="1"/>
    <col min="10466" max="10466" width="9.42578125" bestFit="1" customWidth="1"/>
    <col min="10467" max="10467" width="9.28515625" bestFit="1" customWidth="1"/>
    <col min="10468" max="10469" width="10.42578125" bestFit="1" customWidth="1"/>
    <col min="10470" max="10470" width="11.140625" bestFit="1" customWidth="1"/>
    <col min="10471" max="10471" width="11" bestFit="1" customWidth="1"/>
    <col min="10472" max="10472" width="10.42578125" bestFit="1" customWidth="1"/>
    <col min="10473" max="10473" width="11.5703125" bestFit="1" customWidth="1"/>
    <col min="10474" max="10474" width="12" bestFit="1" customWidth="1"/>
    <col min="10475" max="10475" width="11.140625" bestFit="1" customWidth="1"/>
    <col min="10476" max="10476" width="9.85546875" bestFit="1" customWidth="1"/>
    <col min="10477" max="10477" width="11.42578125" customWidth="1"/>
    <col min="10478" max="10478" width="5.85546875" bestFit="1" customWidth="1"/>
    <col min="10479" max="10480" width="7.7109375" customWidth="1"/>
    <col min="10700" max="10700" width="13" customWidth="1"/>
    <col min="10701" max="10701" width="15.28515625" bestFit="1" customWidth="1"/>
    <col min="10702" max="10702" width="9.7109375" bestFit="1" customWidth="1"/>
    <col min="10703" max="10703" width="9.7109375" customWidth="1"/>
    <col min="10704" max="10704" width="10.5703125" bestFit="1" customWidth="1"/>
    <col min="10705" max="10705" width="11" bestFit="1" customWidth="1"/>
    <col min="10706" max="10706" width="9.7109375" customWidth="1"/>
    <col min="10707" max="10707" width="10.42578125" bestFit="1" customWidth="1"/>
    <col min="10708" max="10708" width="10.85546875" bestFit="1" customWidth="1"/>
    <col min="10709" max="10709" width="12" bestFit="1" customWidth="1"/>
    <col min="10710" max="10710" width="10.42578125" bestFit="1" customWidth="1"/>
    <col min="10711" max="10711" width="9.28515625" bestFit="1" customWidth="1"/>
    <col min="10712" max="10712" width="8.28515625" bestFit="1" customWidth="1"/>
    <col min="10713" max="10714" width="8.85546875" bestFit="1" customWidth="1"/>
    <col min="10715" max="10715" width="8.7109375" bestFit="1" customWidth="1"/>
    <col min="10716" max="10716" width="10.42578125" bestFit="1" customWidth="1"/>
    <col min="10717" max="10717" width="10" bestFit="1" customWidth="1"/>
    <col min="10718" max="10718" width="9.28515625" bestFit="1" customWidth="1"/>
    <col min="10719" max="10719" width="10" customWidth="1"/>
    <col min="10720" max="10720" width="8.7109375" bestFit="1" customWidth="1"/>
    <col min="10721" max="10721" width="7.7109375" customWidth="1"/>
    <col min="10722" max="10722" width="9.42578125" bestFit="1" customWidth="1"/>
    <col min="10723" max="10723" width="9.28515625" bestFit="1" customWidth="1"/>
    <col min="10724" max="10725" width="10.42578125" bestFit="1" customWidth="1"/>
    <col min="10726" max="10726" width="11.140625" bestFit="1" customWidth="1"/>
    <col min="10727" max="10727" width="11" bestFit="1" customWidth="1"/>
    <col min="10728" max="10728" width="10.42578125" bestFit="1" customWidth="1"/>
    <col min="10729" max="10729" width="11.5703125" bestFit="1" customWidth="1"/>
    <col min="10730" max="10730" width="12" bestFit="1" customWidth="1"/>
    <col min="10731" max="10731" width="11.140625" bestFit="1" customWidth="1"/>
    <col min="10732" max="10732" width="9.85546875" bestFit="1" customWidth="1"/>
    <col min="10733" max="10733" width="11.42578125" customWidth="1"/>
    <col min="10734" max="10734" width="5.85546875" bestFit="1" customWidth="1"/>
    <col min="10735" max="10736" width="7.7109375" customWidth="1"/>
    <col min="10956" max="10956" width="13" customWidth="1"/>
    <col min="10957" max="10957" width="15.28515625" bestFit="1" customWidth="1"/>
    <col min="10958" max="10958" width="9.7109375" bestFit="1" customWidth="1"/>
    <col min="10959" max="10959" width="9.7109375" customWidth="1"/>
    <col min="10960" max="10960" width="10.5703125" bestFit="1" customWidth="1"/>
    <col min="10961" max="10961" width="11" bestFit="1" customWidth="1"/>
    <col min="10962" max="10962" width="9.7109375" customWidth="1"/>
    <col min="10963" max="10963" width="10.42578125" bestFit="1" customWidth="1"/>
    <col min="10964" max="10964" width="10.85546875" bestFit="1" customWidth="1"/>
    <col min="10965" max="10965" width="12" bestFit="1" customWidth="1"/>
    <col min="10966" max="10966" width="10.42578125" bestFit="1" customWidth="1"/>
    <col min="10967" max="10967" width="9.28515625" bestFit="1" customWidth="1"/>
    <col min="10968" max="10968" width="8.28515625" bestFit="1" customWidth="1"/>
    <col min="10969" max="10970" width="8.85546875" bestFit="1" customWidth="1"/>
    <col min="10971" max="10971" width="8.7109375" bestFit="1" customWidth="1"/>
    <col min="10972" max="10972" width="10.42578125" bestFit="1" customWidth="1"/>
    <col min="10973" max="10973" width="10" bestFit="1" customWidth="1"/>
    <col min="10974" max="10974" width="9.28515625" bestFit="1" customWidth="1"/>
    <col min="10975" max="10975" width="10" customWidth="1"/>
    <col min="10976" max="10976" width="8.7109375" bestFit="1" customWidth="1"/>
    <col min="10977" max="10977" width="7.7109375" customWidth="1"/>
    <col min="10978" max="10978" width="9.42578125" bestFit="1" customWidth="1"/>
    <col min="10979" max="10979" width="9.28515625" bestFit="1" customWidth="1"/>
    <col min="10980" max="10981" width="10.42578125" bestFit="1" customWidth="1"/>
    <col min="10982" max="10982" width="11.140625" bestFit="1" customWidth="1"/>
    <col min="10983" max="10983" width="11" bestFit="1" customWidth="1"/>
    <col min="10984" max="10984" width="10.42578125" bestFit="1" customWidth="1"/>
    <col min="10985" max="10985" width="11.5703125" bestFit="1" customWidth="1"/>
    <col min="10986" max="10986" width="12" bestFit="1" customWidth="1"/>
    <col min="10987" max="10987" width="11.140625" bestFit="1" customWidth="1"/>
    <col min="10988" max="10988" width="9.85546875" bestFit="1" customWidth="1"/>
    <col min="10989" max="10989" width="11.42578125" customWidth="1"/>
    <col min="10990" max="10990" width="5.85546875" bestFit="1" customWidth="1"/>
    <col min="10991" max="10992" width="7.7109375" customWidth="1"/>
    <col min="11212" max="11212" width="13" customWidth="1"/>
    <col min="11213" max="11213" width="15.28515625" bestFit="1" customWidth="1"/>
    <col min="11214" max="11214" width="9.7109375" bestFit="1" customWidth="1"/>
    <col min="11215" max="11215" width="9.7109375" customWidth="1"/>
    <col min="11216" max="11216" width="10.5703125" bestFit="1" customWidth="1"/>
    <col min="11217" max="11217" width="11" bestFit="1" customWidth="1"/>
    <col min="11218" max="11218" width="9.7109375" customWidth="1"/>
    <col min="11219" max="11219" width="10.42578125" bestFit="1" customWidth="1"/>
    <col min="11220" max="11220" width="10.85546875" bestFit="1" customWidth="1"/>
    <col min="11221" max="11221" width="12" bestFit="1" customWidth="1"/>
    <col min="11222" max="11222" width="10.42578125" bestFit="1" customWidth="1"/>
    <col min="11223" max="11223" width="9.28515625" bestFit="1" customWidth="1"/>
    <col min="11224" max="11224" width="8.28515625" bestFit="1" customWidth="1"/>
    <col min="11225" max="11226" width="8.85546875" bestFit="1" customWidth="1"/>
    <col min="11227" max="11227" width="8.7109375" bestFit="1" customWidth="1"/>
    <col min="11228" max="11228" width="10.42578125" bestFit="1" customWidth="1"/>
    <col min="11229" max="11229" width="10" bestFit="1" customWidth="1"/>
    <col min="11230" max="11230" width="9.28515625" bestFit="1" customWidth="1"/>
    <col min="11231" max="11231" width="10" customWidth="1"/>
    <col min="11232" max="11232" width="8.7109375" bestFit="1" customWidth="1"/>
    <col min="11233" max="11233" width="7.7109375" customWidth="1"/>
    <col min="11234" max="11234" width="9.42578125" bestFit="1" customWidth="1"/>
    <col min="11235" max="11235" width="9.28515625" bestFit="1" customWidth="1"/>
    <col min="11236" max="11237" width="10.42578125" bestFit="1" customWidth="1"/>
    <col min="11238" max="11238" width="11.140625" bestFit="1" customWidth="1"/>
    <col min="11239" max="11239" width="11" bestFit="1" customWidth="1"/>
    <col min="11240" max="11240" width="10.42578125" bestFit="1" customWidth="1"/>
    <col min="11241" max="11241" width="11.5703125" bestFit="1" customWidth="1"/>
    <col min="11242" max="11242" width="12" bestFit="1" customWidth="1"/>
    <col min="11243" max="11243" width="11.140625" bestFit="1" customWidth="1"/>
    <col min="11244" max="11244" width="9.85546875" bestFit="1" customWidth="1"/>
    <col min="11245" max="11245" width="11.42578125" customWidth="1"/>
    <col min="11246" max="11246" width="5.85546875" bestFit="1" customWidth="1"/>
    <col min="11247" max="11248" width="7.7109375" customWidth="1"/>
    <col min="11468" max="11468" width="13" customWidth="1"/>
    <col min="11469" max="11469" width="15.28515625" bestFit="1" customWidth="1"/>
    <col min="11470" max="11470" width="9.7109375" bestFit="1" customWidth="1"/>
    <col min="11471" max="11471" width="9.7109375" customWidth="1"/>
    <col min="11472" max="11472" width="10.5703125" bestFit="1" customWidth="1"/>
    <col min="11473" max="11473" width="11" bestFit="1" customWidth="1"/>
    <col min="11474" max="11474" width="9.7109375" customWidth="1"/>
    <col min="11475" max="11475" width="10.42578125" bestFit="1" customWidth="1"/>
    <col min="11476" max="11476" width="10.85546875" bestFit="1" customWidth="1"/>
    <col min="11477" max="11477" width="12" bestFit="1" customWidth="1"/>
    <col min="11478" max="11478" width="10.42578125" bestFit="1" customWidth="1"/>
    <col min="11479" max="11479" width="9.28515625" bestFit="1" customWidth="1"/>
    <col min="11480" max="11480" width="8.28515625" bestFit="1" customWidth="1"/>
    <col min="11481" max="11482" width="8.85546875" bestFit="1" customWidth="1"/>
    <col min="11483" max="11483" width="8.7109375" bestFit="1" customWidth="1"/>
    <col min="11484" max="11484" width="10.42578125" bestFit="1" customWidth="1"/>
    <col min="11485" max="11485" width="10" bestFit="1" customWidth="1"/>
    <col min="11486" max="11486" width="9.28515625" bestFit="1" customWidth="1"/>
    <col min="11487" max="11487" width="10" customWidth="1"/>
    <col min="11488" max="11488" width="8.7109375" bestFit="1" customWidth="1"/>
    <col min="11489" max="11489" width="7.7109375" customWidth="1"/>
    <col min="11490" max="11490" width="9.42578125" bestFit="1" customWidth="1"/>
    <col min="11491" max="11491" width="9.28515625" bestFit="1" customWidth="1"/>
    <col min="11492" max="11493" width="10.42578125" bestFit="1" customWidth="1"/>
    <col min="11494" max="11494" width="11.140625" bestFit="1" customWidth="1"/>
    <col min="11495" max="11495" width="11" bestFit="1" customWidth="1"/>
    <col min="11496" max="11496" width="10.42578125" bestFit="1" customWidth="1"/>
    <col min="11497" max="11497" width="11.5703125" bestFit="1" customWidth="1"/>
    <col min="11498" max="11498" width="12" bestFit="1" customWidth="1"/>
    <col min="11499" max="11499" width="11.140625" bestFit="1" customWidth="1"/>
    <col min="11500" max="11500" width="9.85546875" bestFit="1" customWidth="1"/>
    <col min="11501" max="11501" width="11.42578125" customWidth="1"/>
    <col min="11502" max="11502" width="5.85546875" bestFit="1" customWidth="1"/>
    <col min="11503" max="11504" width="7.7109375" customWidth="1"/>
    <col min="11724" max="11724" width="13" customWidth="1"/>
    <col min="11725" max="11725" width="15.28515625" bestFit="1" customWidth="1"/>
    <col min="11726" max="11726" width="9.7109375" bestFit="1" customWidth="1"/>
    <col min="11727" max="11727" width="9.7109375" customWidth="1"/>
    <col min="11728" max="11728" width="10.5703125" bestFit="1" customWidth="1"/>
    <col min="11729" max="11729" width="11" bestFit="1" customWidth="1"/>
    <col min="11730" max="11730" width="9.7109375" customWidth="1"/>
    <col min="11731" max="11731" width="10.42578125" bestFit="1" customWidth="1"/>
    <col min="11732" max="11732" width="10.85546875" bestFit="1" customWidth="1"/>
    <col min="11733" max="11733" width="12" bestFit="1" customWidth="1"/>
    <col min="11734" max="11734" width="10.42578125" bestFit="1" customWidth="1"/>
    <col min="11735" max="11735" width="9.28515625" bestFit="1" customWidth="1"/>
    <col min="11736" max="11736" width="8.28515625" bestFit="1" customWidth="1"/>
    <col min="11737" max="11738" width="8.85546875" bestFit="1" customWidth="1"/>
    <col min="11739" max="11739" width="8.7109375" bestFit="1" customWidth="1"/>
    <col min="11740" max="11740" width="10.42578125" bestFit="1" customWidth="1"/>
    <col min="11741" max="11741" width="10" bestFit="1" customWidth="1"/>
    <col min="11742" max="11742" width="9.28515625" bestFit="1" customWidth="1"/>
    <col min="11743" max="11743" width="10" customWidth="1"/>
    <col min="11744" max="11744" width="8.7109375" bestFit="1" customWidth="1"/>
    <col min="11745" max="11745" width="7.7109375" customWidth="1"/>
    <col min="11746" max="11746" width="9.42578125" bestFit="1" customWidth="1"/>
    <col min="11747" max="11747" width="9.28515625" bestFit="1" customWidth="1"/>
    <col min="11748" max="11749" width="10.42578125" bestFit="1" customWidth="1"/>
    <col min="11750" max="11750" width="11.140625" bestFit="1" customWidth="1"/>
    <col min="11751" max="11751" width="11" bestFit="1" customWidth="1"/>
    <col min="11752" max="11752" width="10.42578125" bestFit="1" customWidth="1"/>
    <col min="11753" max="11753" width="11.5703125" bestFit="1" customWidth="1"/>
    <col min="11754" max="11754" width="12" bestFit="1" customWidth="1"/>
    <col min="11755" max="11755" width="11.140625" bestFit="1" customWidth="1"/>
    <col min="11756" max="11756" width="9.85546875" bestFit="1" customWidth="1"/>
    <col min="11757" max="11757" width="11.42578125" customWidth="1"/>
    <col min="11758" max="11758" width="5.85546875" bestFit="1" customWidth="1"/>
    <col min="11759" max="11760" width="7.7109375" customWidth="1"/>
    <col min="11980" max="11980" width="13" customWidth="1"/>
    <col min="11981" max="11981" width="15.28515625" bestFit="1" customWidth="1"/>
    <col min="11982" max="11982" width="9.7109375" bestFit="1" customWidth="1"/>
    <col min="11983" max="11983" width="9.7109375" customWidth="1"/>
    <col min="11984" max="11984" width="10.5703125" bestFit="1" customWidth="1"/>
    <col min="11985" max="11985" width="11" bestFit="1" customWidth="1"/>
    <col min="11986" max="11986" width="9.7109375" customWidth="1"/>
    <col min="11987" max="11987" width="10.42578125" bestFit="1" customWidth="1"/>
    <col min="11988" max="11988" width="10.85546875" bestFit="1" customWidth="1"/>
    <col min="11989" max="11989" width="12" bestFit="1" customWidth="1"/>
    <col min="11990" max="11990" width="10.42578125" bestFit="1" customWidth="1"/>
    <col min="11991" max="11991" width="9.28515625" bestFit="1" customWidth="1"/>
    <col min="11992" max="11992" width="8.28515625" bestFit="1" customWidth="1"/>
    <col min="11993" max="11994" width="8.85546875" bestFit="1" customWidth="1"/>
    <col min="11995" max="11995" width="8.7109375" bestFit="1" customWidth="1"/>
    <col min="11996" max="11996" width="10.42578125" bestFit="1" customWidth="1"/>
    <col min="11997" max="11997" width="10" bestFit="1" customWidth="1"/>
    <col min="11998" max="11998" width="9.28515625" bestFit="1" customWidth="1"/>
    <col min="11999" max="11999" width="10" customWidth="1"/>
    <col min="12000" max="12000" width="8.7109375" bestFit="1" customWidth="1"/>
    <col min="12001" max="12001" width="7.7109375" customWidth="1"/>
    <col min="12002" max="12002" width="9.42578125" bestFit="1" customWidth="1"/>
    <col min="12003" max="12003" width="9.28515625" bestFit="1" customWidth="1"/>
    <col min="12004" max="12005" width="10.42578125" bestFit="1" customWidth="1"/>
    <col min="12006" max="12006" width="11.140625" bestFit="1" customWidth="1"/>
    <col min="12007" max="12007" width="11" bestFit="1" customWidth="1"/>
    <col min="12008" max="12008" width="10.42578125" bestFit="1" customWidth="1"/>
    <col min="12009" max="12009" width="11.5703125" bestFit="1" customWidth="1"/>
    <col min="12010" max="12010" width="12" bestFit="1" customWidth="1"/>
    <col min="12011" max="12011" width="11.140625" bestFit="1" customWidth="1"/>
    <col min="12012" max="12012" width="9.85546875" bestFit="1" customWidth="1"/>
    <col min="12013" max="12013" width="11.42578125" customWidth="1"/>
    <col min="12014" max="12014" width="5.85546875" bestFit="1" customWidth="1"/>
    <col min="12015" max="12016" width="7.7109375" customWidth="1"/>
    <col min="12236" max="12236" width="13" customWidth="1"/>
    <col min="12237" max="12237" width="15.28515625" bestFit="1" customWidth="1"/>
    <col min="12238" max="12238" width="9.7109375" bestFit="1" customWidth="1"/>
    <col min="12239" max="12239" width="9.7109375" customWidth="1"/>
    <col min="12240" max="12240" width="10.5703125" bestFit="1" customWidth="1"/>
    <col min="12241" max="12241" width="11" bestFit="1" customWidth="1"/>
    <col min="12242" max="12242" width="9.7109375" customWidth="1"/>
    <col min="12243" max="12243" width="10.42578125" bestFit="1" customWidth="1"/>
    <col min="12244" max="12244" width="10.85546875" bestFit="1" customWidth="1"/>
    <col min="12245" max="12245" width="12" bestFit="1" customWidth="1"/>
    <col min="12246" max="12246" width="10.42578125" bestFit="1" customWidth="1"/>
    <col min="12247" max="12247" width="9.28515625" bestFit="1" customWidth="1"/>
    <col min="12248" max="12248" width="8.28515625" bestFit="1" customWidth="1"/>
    <col min="12249" max="12250" width="8.85546875" bestFit="1" customWidth="1"/>
    <col min="12251" max="12251" width="8.7109375" bestFit="1" customWidth="1"/>
    <col min="12252" max="12252" width="10.42578125" bestFit="1" customWidth="1"/>
    <col min="12253" max="12253" width="10" bestFit="1" customWidth="1"/>
    <col min="12254" max="12254" width="9.28515625" bestFit="1" customWidth="1"/>
    <col min="12255" max="12255" width="10" customWidth="1"/>
    <col min="12256" max="12256" width="8.7109375" bestFit="1" customWidth="1"/>
    <col min="12257" max="12257" width="7.7109375" customWidth="1"/>
    <col min="12258" max="12258" width="9.42578125" bestFit="1" customWidth="1"/>
    <col min="12259" max="12259" width="9.28515625" bestFit="1" customWidth="1"/>
    <col min="12260" max="12261" width="10.42578125" bestFit="1" customWidth="1"/>
    <col min="12262" max="12262" width="11.140625" bestFit="1" customWidth="1"/>
    <col min="12263" max="12263" width="11" bestFit="1" customWidth="1"/>
    <col min="12264" max="12264" width="10.42578125" bestFit="1" customWidth="1"/>
    <col min="12265" max="12265" width="11.5703125" bestFit="1" customWidth="1"/>
    <col min="12266" max="12266" width="12" bestFit="1" customWidth="1"/>
    <col min="12267" max="12267" width="11.140625" bestFit="1" customWidth="1"/>
    <col min="12268" max="12268" width="9.85546875" bestFit="1" customWidth="1"/>
    <col min="12269" max="12269" width="11.42578125" customWidth="1"/>
    <col min="12270" max="12270" width="5.85546875" bestFit="1" customWidth="1"/>
    <col min="12271" max="12272" width="7.7109375" customWidth="1"/>
    <col min="12492" max="12492" width="13" customWidth="1"/>
    <col min="12493" max="12493" width="15.28515625" bestFit="1" customWidth="1"/>
    <col min="12494" max="12494" width="9.7109375" bestFit="1" customWidth="1"/>
    <col min="12495" max="12495" width="9.7109375" customWidth="1"/>
    <col min="12496" max="12496" width="10.5703125" bestFit="1" customWidth="1"/>
    <col min="12497" max="12497" width="11" bestFit="1" customWidth="1"/>
    <col min="12498" max="12498" width="9.7109375" customWidth="1"/>
    <col min="12499" max="12499" width="10.42578125" bestFit="1" customWidth="1"/>
    <col min="12500" max="12500" width="10.85546875" bestFit="1" customWidth="1"/>
    <col min="12501" max="12501" width="12" bestFit="1" customWidth="1"/>
    <col min="12502" max="12502" width="10.42578125" bestFit="1" customWidth="1"/>
    <col min="12503" max="12503" width="9.28515625" bestFit="1" customWidth="1"/>
    <col min="12504" max="12504" width="8.28515625" bestFit="1" customWidth="1"/>
    <col min="12505" max="12506" width="8.85546875" bestFit="1" customWidth="1"/>
    <col min="12507" max="12507" width="8.7109375" bestFit="1" customWidth="1"/>
    <col min="12508" max="12508" width="10.42578125" bestFit="1" customWidth="1"/>
    <col min="12509" max="12509" width="10" bestFit="1" customWidth="1"/>
    <col min="12510" max="12510" width="9.28515625" bestFit="1" customWidth="1"/>
    <col min="12511" max="12511" width="10" customWidth="1"/>
    <col min="12512" max="12512" width="8.7109375" bestFit="1" customWidth="1"/>
    <col min="12513" max="12513" width="7.7109375" customWidth="1"/>
    <col min="12514" max="12514" width="9.42578125" bestFit="1" customWidth="1"/>
    <col min="12515" max="12515" width="9.28515625" bestFit="1" customWidth="1"/>
    <col min="12516" max="12517" width="10.42578125" bestFit="1" customWidth="1"/>
    <col min="12518" max="12518" width="11.140625" bestFit="1" customWidth="1"/>
    <col min="12519" max="12519" width="11" bestFit="1" customWidth="1"/>
    <col min="12520" max="12520" width="10.42578125" bestFit="1" customWidth="1"/>
    <col min="12521" max="12521" width="11.5703125" bestFit="1" customWidth="1"/>
    <col min="12522" max="12522" width="12" bestFit="1" customWidth="1"/>
    <col min="12523" max="12523" width="11.140625" bestFit="1" customWidth="1"/>
    <col min="12524" max="12524" width="9.85546875" bestFit="1" customWidth="1"/>
    <col min="12525" max="12525" width="11.42578125" customWidth="1"/>
    <col min="12526" max="12526" width="5.85546875" bestFit="1" customWidth="1"/>
    <col min="12527" max="12528" width="7.7109375" customWidth="1"/>
    <col min="12748" max="12748" width="13" customWidth="1"/>
    <col min="12749" max="12749" width="15.28515625" bestFit="1" customWidth="1"/>
    <col min="12750" max="12750" width="9.7109375" bestFit="1" customWidth="1"/>
    <col min="12751" max="12751" width="9.7109375" customWidth="1"/>
    <col min="12752" max="12752" width="10.5703125" bestFit="1" customWidth="1"/>
    <col min="12753" max="12753" width="11" bestFit="1" customWidth="1"/>
    <col min="12754" max="12754" width="9.7109375" customWidth="1"/>
    <col min="12755" max="12755" width="10.42578125" bestFit="1" customWidth="1"/>
    <col min="12756" max="12756" width="10.85546875" bestFit="1" customWidth="1"/>
    <col min="12757" max="12757" width="12" bestFit="1" customWidth="1"/>
    <col min="12758" max="12758" width="10.42578125" bestFit="1" customWidth="1"/>
    <col min="12759" max="12759" width="9.28515625" bestFit="1" customWidth="1"/>
    <col min="12760" max="12760" width="8.28515625" bestFit="1" customWidth="1"/>
    <col min="12761" max="12762" width="8.85546875" bestFit="1" customWidth="1"/>
    <col min="12763" max="12763" width="8.7109375" bestFit="1" customWidth="1"/>
    <col min="12764" max="12764" width="10.42578125" bestFit="1" customWidth="1"/>
    <col min="12765" max="12765" width="10" bestFit="1" customWidth="1"/>
    <col min="12766" max="12766" width="9.28515625" bestFit="1" customWidth="1"/>
    <col min="12767" max="12767" width="10" customWidth="1"/>
    <col min="12768" max="12768" width="8.7109375" bestFit="1" customWidth="1"/>
    <col min="12769" max="12769" width="7.7109375" customWidth="1"/>
    <col min="12770" max="12770" width="9.42578125" bestFit="1" customWidth="1"/>
    <col min="12771" max="12771" width="9.28515625" bestFit="1" customWidth="1"/>
    <col min="12772" max="12773" width="10.42578125" bestFit="1" customWidth="1"/>
    <col min="12774" max="12774" width="11.140625" bestFit="1" customWidth="1"/>
    <col min="12775" max="12775" width="11" bestFit="1" customWidth="1"/>
    <col min="12776" max="12776" width="10.42578125" bestFit="1" customWidth="1"/>
    <col min="12777" max="12777" width="11.5703125" bestFit="1" customWidth="1"/>
    <col min="12778" max="12778" width="12" bestFit="1" customWidth="1"/>
    <col min="12779" max="12779" width="11.140625" bestFit="1" customWidth="1"/>
    <col min="12780" max="12780" width="9.85546875" bestFit="1" customWidth="1"/>
    <col min="12781" max="12781" width="11.42578125" customWidth="1"/>
    <col min="12782" max="12782" width="5.85546875" bestFit="1" customWidth="1"/>
    <col min="12783" max="12784" width="7.7109375" customWidth="1"/>
    <col min="13004" max="13004" width="13" customWidth="1"/>
    <col min="13005" max="13005" width="15.28515625" bestFit="1" customWidth="1"/>
    <col min="13006" max="13006" width="9.7109375" bestFit="1" customWidth="1"/>
    <col min="13007" max="13007" width="9.7109375" customWidth="1"/>
    <col min="13008" max="13008" width="10.5703125" bestFit="1" customWidth="1"/>
    <col min="13009" max="13009" width="11" bestFit="1" customWidth="1"/>
    <col min="13010" max="13010" width="9.7109375" customWidth="1"/>
    <col min="13011" max="13011" width="10.42578125" bestFit="1" customWidth="1"/>
    <col min="13012" max="13012" width="10.85546875" bestFit="1" customWidth="1"/>
    <col min="13013" max="13013" width="12" bestFit="1" customWidth="1"/>
    <col min="13014" max="13014" width="10.42578125" bestFit="1" customWidth="1"/>
    <col min="13015" max="13015" width="9.28515625" bestFit="1" customWidth="1"/>
    <col min="13016" max="13016" width="8.28515625" bestFit="1" customWidth="1"/>
    <col min="13017" max="13018" width="8.85546875" bestFit="1" customWidth="1"/>
    <col min="13019" max="13019" width="8.7109375" bestFit="1" customWidth="1"/>
    <col min="13020" max="13020" width="10.42578125" bestFit="1" customWidth="1"/>
    <col min="13021" max="13021" width="10" bestFit="1" customWidth="1"/>
    <col min="13022" max="13022" width="9.28515625" bestFit="1" customWidth="1"/>
    <col min="13023" max="13023" width="10" customWidth="1"/>
    <col min="13024" max="13024" width="8.7109375" bestFit="1" customWidth="1"/>
    <col min="13025" max="13025" width="7.7109375" customWidth="1"/>
    <col min="13026" max="13026" width="9.42578125" bestFit="1" customWidth="1"/>
    <col min="13027" max="13027" width="9.28515625" bestFit="1" customWidth="1"/>
    <col min="13028" max="13029" width="10.42578125" bestFit="1" customWidth="1"/>
    <col min="13030" max="13030" width="11.140625" bestFit="1" customWidth="1"/>
    <col min="13031" max="13031" width="11" bestFit="1" customWidth="1"/>
    <col min="13032" max="13032" width="10.42578125" bestFit="1" customWidth="1"/>
    <col min="13033" max="13033" width="11.5703125" bestFit="1" customWidth="1"/>
    <col min="13034" max="13034" width="12" bestFit="1" customWidth="1"/>
    <col min="13035" max="13035" width="11.140625" bestFit="1" customWidth="1"/>
    <col min="13036" max="13036" width="9.85546875" bestFit="1" customWidth="1"/>
    <col min="13037" max="13037" width="11.42578125" customWidth="1"/>
    <col min="13038" max="13038" width="5.85546875" bestFit="1" customWidth="1"/>
    <col min="13039" max="13040" width="7.7109375" customWidth="1"/>
    <col min="13260" max="13260" width="13" customWidth="1"/>
    <col min="13261" max="13261" width="15.28515625" bestFit="1" customWidth="1"/>
    <col min="13262" max="13262" width="9.7109375" bestFit="1" customWidth="1"/>
    <col min="13263" max="13263" width="9.7109375" customWidth="1"/>
    <col min="13264" max="13264" width="10.5703125" bestFit="1" customWidth="1"/>
    <col min="13265" max="13265" width="11" bestFit="1" customWidth="1"/>
    <col min="13266" max="13266" width="9.7109375" customWidth="1"/>
    <col min="13267" max="13267" width="10.42578125" bestFit="1" customWidth="1"/>
    <col min="13268" max="13268" width="10.85546875" bestFit="1" customWidth="1"/>
    <col min="13269" max="13269" width="12" bestFit="1" customWidth="1"/>
    <col min="13270" max="13270" width="10.42578125" bestFit="1" customWidth="1"/>
    <col min="13271" max="13271" width="9.28515625" bestFit="1" customWidth="1"/>
    <col min="13272" max="13272" width="8.28515625" bestFit="1" customWidth="1"/>
    <col min="13273" max="13274" width="8.85546875" bestFit="1" customWidth="1"/>
    <col min="13275" max="13275" width="8.7109375" bestFit="1" customWidth="1"/>
    <col min="13276" max="13276" width="10.42578125" bestFit="1" customWidth="1"/>
    <col min="13277" max="13277" width="10" bestFit="1" customWidth="1"/>
    <col min="13278" max="13278" width="9.28515625" bestFit="1" customWidth="1"/>
    <col min="13279" max="13279" width="10" customWidth="1"/>
    <col min="13280" max="13280" width="8.7109375" bestFit="1" customWidth="1"/>
    <col min="13281" max="13281" width="7.7109375" customWidth="1"/>
    <col min="13282" max="13282" width="9.42578125" bestFit="1" customWidth="1"/>
    <col min="13283" max="13283" width="9.28515625" bestFit="1" customWidth="1"/>
    <col min="13284" max="13285" width="10.42578125" bestFit="1" customWidth="1"/>
    <col min="13286" max="13286" width="11.140625" bestFit="1" customWidth="1"/>
    <col min="13287" max="13287" width="11" bestFit="1" customWidth="1"/>
    <col min="13288" max="13288" width="10.42578125" bestFit="1" customWidth="1"/>
    <col min="13289" max="13289" width="11.5703125" bestFit="1" customWidth="1"/>
    <col min="13290" max="13290" width="12" bestFit="1" customWidth="1"/>
    <col min="13291" max="13291" width="11.140625" bestFit="1" customWidth="1"/>
    <col min="13292" max="13292" width="9.85546875" bestFit="1" customWidth="1"/>
    <col min="13293" max="13293" width="11.42578125" customWidth="1"/>
    <col min="13294" max="13294" width="5.85546875" bestFit="1" customWidth="1"/>
    <col min="13295" max="13296" width="7.7109375" customWidth="1"/>
    <col min="13516" max="13516" width="13" customWidth="1"/>
    <col min="13517" max="13517" width="15.28515625" bestFit="1" customWidth="1"/>
    <col min="13518" max="13518" width="9.7109375" bestFit="1" customWidth="1"/>
    <col min="13519" max="13519" width="9.7109375" customWidth="1"/>
    <col min="13520" max="13520" width="10.5703125" bestFit="1" customWidth="1"/>
    <col min="13521" max="13521" width="11" bestFit="1" customWidth="1"/>
    <col min="13522" max="13522" width="9.7109375" customWidth="1"/>
    <col min="13523" max="13523" width="10.42578125" bestFit="1" customWidth="1"/>
    <col min="13524" max="13524" width="10.85546875" bestFit="1" customWidth="1"/>
    <col min="13525" max="13525" width="12" bestFit="1" customWidth="1"/>
    <col min="13526" max="13526" width="10.42578125" bestFit="1" customWidth="1"/>
    <col min="13527" max="13527" width="9.28515625" bestFit="1" customWidth="1"/>
    <col min="13528" max="13528" width="8.28515625" bestFit="1" customWidth="1"/>
    <col min="13529" max="13530" width="8.85546875" bestFit="1" customWidth="1"/>
    <col min="13531" max="13531" width="8.7109375" bestFit="1" customWidth="1"/>
    <col min="13532" max="13532" width="10.42578125" bestFit="1" customWidth="1"/>
    <col min="13533" max="13533" width="10" bestFit="1" customWidth="1"/>
    <col min="13534" max="13534" width="9.28515625" bestFit="1" customWidth="1"/>
    <col min="13535" max="13535" width="10" customWidth="1"/>
    <col min="13536" max="13536" width="8.7109375" bestFit="1" customWidth="1"/>
    <col min="13537" max="13537" width="7.7109375" customWidth="1"/>
    <col min="13538" max="13538" width="9.42578125" bestFit="1" customWidth="1"/>
    <col min="13539" max="13539" width="9.28515625" bestFit="1" customWidth="1"/>
    <col min="13540" max="13541" width="10.42578125" bestFit="1" customWidth="1"/>
    <col min="13542" max="13542" width="11.140625" bestFit="1" customWidth="1"/>
    <col min="13543" max="13543" width="11" bestFit="1" customWidth="1"/>
    <col min="13544" max="13544" width="10.42578125" bestFit="1" customWidth="1"/>
    <col min="13545" max="13545" width="11.5703125" bestFit="1" customWidth="1"/>
    <col min="13546" max="13546" width="12" bestFit="1" customWidth="1"/>
    <col min="13547" max="13547" width="11.140625" bestFit="1" customWidth="1"/>
    <col min="13548" max="13548" width="9.85546875" bestFit="1" customWidth="1"/>
    <col min="13549" max="13549" width="11.42578125" customWidth="1"/>
    <col min="13550" max="13550" width="5.85546875" bestFit="1" customWidth="1"/>
    <col min="13551" max="13552" width="7.7109375" customWidth="1"/>
    <col min="13772" max="13772" width="13" customWidth="1"/>
    <col min="13773" max="13773" width="15.28515625" bestFit="1" customWidth="1"/>
    <col min="13774" max="13774" width="9.7109375" bestFit="1" customWidth="1"/>
    <col min="13775" max="13775" width="9.7109375" customWidth="1"/>
    <col min="13776" max="13776" width="10.5703125" bestFit="1" customWidth="1"/>
    <col min="13777" max="13777" width="11" bestFit="1" customWidth="1"/>
    <col min="13778" max="13778" width="9.7109375" customWidth="1"/>
    <col min="13779" max="13779" width="10.42578125" bestFit="1" customWidth="1"/>
    <col min="13780" max="13780" width="10.85546875" bestFit="1" customWidth="1"/>
    <col min="13781" max="13781" width="12" bestFit="1" customWidth="1"/>
    <col min="13782" max="13782" width="10.42578125" bestFit="1" customWidth="1"/>
    <col min="13783" max="13783" width="9.28515625" bestFit="1" customWidth="1"/>
    <col min="13784" max="13784" width="8.28515625" bestFit="1" customWidth="1"/>
    <col min="13785" max="13786" width="8.85546875" bestFit="1" customWidth="1"/>
    <col min="13787" max="13787" width="8.7109375" bestFit="1" customWidth="1"/>
    <col min="13788" max="13788" width="10.42578125" bestFit="1" customWidth="1"/>
    <col min="13789" max="13789" width="10" bestFit="1" customWidth="1"/>
    <col min="13790" max="13790" width="9.28515625" bestFit="1" customWidth="1"/>
    <col min="13791" max="13791" width="10" customWidth="1"/>
    <col min="13792" max="13792" width="8.7109375" bestFit="1" customWidth="1"/>
    <col min="13793" max="13793" width="7.7109375" customWidth="1"/>
    <col min="13794" max="13794" width="9.42578125" bestFit="1" customWidth="1"/>
    <col min="13795" max="13795" width="9.28515625" bestFit="1" customWidth="1"/>
    <col min="13796" max="13797" width="10.42578125" bestFit="1" customWidth="1"/>
    <col min="13798" max="13798" width="11.140625" bestFit="1" customWidth="1"/>
    <col min="13799" max="13799" width="11" bestFit="1" customWidth="1"/>
    <col min="13800" max="13800" width="10.42578125" bestFit="1" customWidth="1"/>
    <col min="13801" max="13801" width="11.5703125" bestFit="1" customWidth="1"/>
    <col min="13802" max="13802" width="12" bestFit="1" customWidth="1"/>
    <col min="13803" max="13803" width="11.140625" bestFit="1" customWidth="1"/>
    <col min="13804" max="13804" width="9.85546875" bestFit="1" customWidth="1"/>
    <col min="13805" max="13805" width="11.42578125" customWidth="1"/>
    <col min="13806" max="13806" width="5.85546875" bestFit="1" customWidth="1"/>
    <col min="13807" max="13808" width="7.7109375" customWidth="1"/>
    <col min="14028" max="14028" width="13" customWidth="1"/>
    <col min="14029" max="14029" width="15.28515625" bestFit="1" customWidth="1"/>
    <col min="14030" max="14030" width="9.7109375" bestFit="1" customWidth="1"/>
    <col min="14031" max="14031" width="9.7109375" customWidth="1"/>
    <col min="14032" max="14032" width="10.5703125" bestFit="1" customWidth="1"/>
    <col min="14033" max="14033" width="11" bestFit="1" customWidth="1"/>
    <col min="14034" max="14034" width="9.7109375" customWidth="1"/>
    <col min="14035" max="14035" width="10.42578125" bestFit="1" customWidth="1"/>
    <col min="14036" max="14036" width="10.85546875" bestFit="1" customWidth="1"/>
    <col min="14037" max="14037" width="12" bestFit="1" customWidth="1"/>
    <col min="14038" max="14038" width="10.42578125" bestFit="1" customWidth="1"/>
    <col min="14039" max="14039" width="9.28515625" bestFit="1" customWidth="1"/>
    <col min="14040" max="14040" width="8.28515625" bestFit="1" customWidth="1"/>
    <col min="14041" max="14042" width="8.85546875" bestFit="1" customWidth="1"/>
    <col min="14043" max="14043" width="8.7109375" bestFit="1" customWidth="1"/>
    <col min="14044" max="14044" width="10.42578125" bestFit="1" customWidth="1"/>
    <col min="14045" max="14045" width="10" bestFit="1" customWidth="1"/>
    <col min="14046" max="14046" width="9.28515625" bestFit="1" customWidth="1"/>
    <col min="14047" max="14047" width="10" customWidth="1"/>
    <col min="14048" max="14048" width="8.7109375" bestFit="1" customWidth="1"/>
    <col min="14049" max="14049" width="7.7109375" customWidth="1"/>
    <col min="14050" max="14050" width="9.42578125" bestFit="1" customWidth="1"/>
    <col min="14051" max="14051" width="9.28515625" bestFit="1" customWidth="1"/>
    <col min="14052" max="14053" width="10.42578125" bestFit="1" customWidth="1"/>
    <col min="14054" max="14054" width="11.140625" bestFit="1" customWidth="1"/>
    <col min="14055" max="14055" width="11" bestFit="1" customWidth="1"/>
    <col min="14056" max="14056" width="10.42578125" bestFit="1" customWidth="1"/>
    <col min="14057" max="14057" width="11.5703125" bestFit="1" customWidth="1"/>
    <col min="14058" max="14058" width="12" bestFit="1" customWidth="1"/>
    <col min="14059" max="14059" width="11.140625" bestFit="1" customWidth="1"/>
    <col min="14060" max="14060" width="9.85546875" bestFit="1" customWidth="1"/>
    <col min="14061" max="14061" width="11.42578125" customWidth="1"/>
    <col min="14062" max="14062" width="5.85546875" bestFit="1" customWidth="1"/>
    <col min="14063" max="14064" width="7.7109375" customWidth="1"/>
    <col min="14284" max="14284" width="13" customWidth="1"/>
    <col min="14285" max="14285" width="15.28515625" bestFit="1" customWidth="1"/>
    <col min="14286" max="14286" width="9.7109375" bestFit="1" customWidth="1"/>
    <col min="14287" max="14287" width="9.7109375" customWidth="1"/>
    <col min="14288" max="14288" width="10.5703125" bestFit="1" customWidth="1"/>
    <col min="14289" max="14289" width="11" bestFit="1" customWidth="1"/>
    <col min="14290" max="14290" width="9.7109375" customWidth="1"/>
    <col min="14291" max="14291" width="10.42578125" bestFit="1" customWidth="1"/>
    <col min="14292" max="14292" width="10.85546875" bestFit="1" customWidth="1"/>
    <col min="14293" max="14293" width="12" bestFit="1" customWidth="1"/>
    <col min="14294" max="14294" width="10.42578125" bestFit="1" customWidth="1"/>
    <col min="14295" max="14295" width="9.28515625" bestFit="1" customWidth="1"/>
    <col min="14296" max="14296" width="8.28515625" bestFit="1" customWidth="1"/>
    <col min="14297" max="14298" width="8.85546875" bestFit="1" customWidth="1"/>
    <col min="14299" max="14299" width="8.7109375" bestFit="1" customWidth="1"/>
    <col min="14300" max="14300" width="10.42578125" bestFit="1" customWidth="1"/>
    <col min="14301" max="14301" width="10" bestFit="1" customWidth="1"/>
    <col min="14302" max="14302" width="9.28515625" bestFit="1" customWidth="1"/>
    <col min="14303" max="14303" width="10" customWidth="1"/>
    <col min="14304" max="14304" width="8.7109375" bestFit="1" customWidth="1"/>
    <col min="14305" max="14305" width="7.7109375" customWidth="1"/>
    <col min="14306" max="14306" width="9.42578125" bestFit="1" customWidth="1"/>
    <col min="14307" max="14307" width="9.28515625" bestFit="1" customWidth="1"/>
    <col min="14308" max="14309" width="10.42578125" bestFit="1" customWidth="1"/>
    <col min="14310" max="14310" width="11.140625" bestFit="1" customWidth="1"/>
    <col min="14311" max="14311" width="11" bestFit="1" customWidth="1"/>
    <col min="14312" max="14312" width="10.42578125" bestFit="1" customWidth="1"/>
    <col min="14313" max="14313" width="11.5703125" bestFit="1" customWidth="1"/>
    <col min="14314" max="14314" width="12" bestFit="1" customWidth="1"/>
    <col min="14315" max="14315" width="11.140625" bestFit="1" customWidth="1"/>
    <col min="14316" max="14316" width="9.85546875" bestFit="1" customWidth="1"/>
    <col min="14317" max="14317" width="11.42578125" customWidth="1"/>
    <col min="14318" max="14318" width="5.85546875" bestFit="1" customWidth="1"/>
    <col min="14319" max="14320" width="7.7109375" customWidth="1"/>
    <col min="14540" max="14540" width="13" customWidth="1"/>
    <col min="14541" max="14541" width="15.28515625" bestFit="1" customWidth="1"/>
    <col min="14542" max="14542" width="9.7109375" bestFit="1" customWidth="1"/>
    <col min="14543" max="14543" width="9.7109375" customWidth="1"/>
    <col min="14544" max="14544" width="10.5703125" bestFit="1" customWidth="1"/>
    <col min="14545" max="14545" width="11" bestFit="1" customWidth="1"/>
    <col min="14546" max="14546" width="9.7109375" customWidth="1"/>
    <col min="14547" max="14547" width="10.42578125" bestFit="1" customWidth="1"/>
    <col min="14548" max="14548" width="10.85546875" bestFit="1" customWidth="1"/>
    <col min="14549" max="14549" width="12" bestFit="1" customWidth="1"/>
    <col min="14550" max="14550" width="10.42578125" bestFit="1" customWidth="1"/>
    <col min="14551" max="14551" width="9.28515625" bestFit="1" customWidth="1"/>
    <col min="14552" max="14552" width="8.28515625" bestFit="1" customWidth="1"/>
    <col min="14553" max="14554" width="8.85546875" bestFit="1" customWidth="1"/>
    <col min="14555" max="14555" width="8.7109375" bestFit="1" customWidth="1"/>
    <col min="14556" max="14556" width="10.42578125" bestFit="1" customWidth="1"/>
    <col min="14557" max="14557" width="10" bestFit="1" customWidth="1"/>
    <col min="14558" max="14558" width="9.28515625" bestFit="1" customWidth="1"/>
    <col min="14559" max="14559" width="10" customWidth="1"/>
    <col min="14560" max="14560" width="8.7109375" bestFit="1" customWidth="1"/>
    <col min="14561" max="14561" width="7.7109375" customWidth="1"/>
    <col min="14562" max="14562" width="9.42578125" bestFit="1" customWidth="1"/>
    <col min="14563" max="14563" width="9.28515625" bestFit="1" customWidth="1"/>
    <col min="14564" max="14565" width="10.42578125" bestFit="1" customWidth="1"/>
    <col min="14566" max="14566" width="11.140625" bestFit="1" customWidth="1"/>
    <col min="14567" max="14567" width="11" bestFit="1" customWidth="1"/>
    <col min="14568" max="14568" width="10.42578125" bestFit="1" customWidth="1"/>
    <col min="14569" max="14569" width="11.5703125" bestFit="1" customWidth="1"/>
    <col min="14570" max="14570" width="12" bestFit="1" customWidth="1"/>
    <col min="14571" max="14571" width="11.140625" bestFit="1" customWidth="1"/>
    <col min="14572" max="14572" width="9.85546875" bestFit="1" customWidth="1"/>
    <col min="14573" max="14573" width="11.42578125" customWidth="1"/>
    <col min="14574" max="14574" width="5.85546875" bestFit="1" customWidth="1"/>
    <col min="14575" max="14576" width="7.7109375" customWidth="1"/>
    <col min="14796" max="14796" width="13" customWidth="1"/>
    <col min="14797" max="14797" width="15.28515625" bestFit="1" customWidth="1"/>
    <col min="14798" max="14798" width="9.7109375" bestFit="1" customWidth="1"/>
    <col min="14799" max="14799" width="9.7109375" customWidth="1"/>
    <col min="14800" max="14800" width="10.5703125" bestFit="1" customWidth="1"/>
    <col min="14801" max="14801" width="11" bestFit="1" customWidth="1"/>
    <col min="14802" max="14802" width="9.7109375" customWidth="1"/>
    <col min="14803" max="14803" width="10.42578125" bestFit="1" customWidth="1"/>
    <col min="14804" max="14804" width="10.85546875" bestFit="1" customWidth="1"/>
    <col min="14805" max="14805" width="12" bestFit="1" customWidth="1"/>
    <col min="14806" max="14806" width="10.42578125" bestFit="1" customWidth="1"/>
    <col min="14807" max="14807" width="9.28515625" bestFit="1" customWidth="1"/>
    <col min="14808" max="14808" width="8.28515625" bestFit="1" customWidth="1"/>
    <col min="14809" max="14810" width="8.85546875" bestFit="1" customWidth="1"/>
    <col min="14811" max="14811" width="8.7109375" bestFit="1" customWidth="1"/>
    <col min="14812" max="14812" width="10.42578125" bestFit="1" customWidth="1"/>
    <col min="14813" max="14813" width="10" bestFit="1" customWidth="1"/>
    <col min="14814" max="14814" width="9.28515625" bestFit="1" customWidth="1"/>
    <col min="14815" max="14815" width="10" customWidth="1"/>
    <col min="14816" max="14816" width="8.7109375" bestFit="1" customWidth="1"/>
    <col min="14817" max="14817" width="7.7109375" customWidth="1"/>
    <col min="14818" max="14818" width="9.42578125" bestFit="1" customWidth="1"/>
    <col min="14819" max="14819" width="9.28515625" bestFit="1" customWidth="1"/>
    <col min="14820" max="14821" width="10.42578125" bestFit="1" customWidth="1"/>
    <col min="14822" max="14822" width="11.140625" bestFit="1" customWidth="1"/>
    <col min="14823" max="14823" width="11" bestFit="1" customWidth="1"/>
    <col min="14824" max="14824" width="10.42578125" bestFit="1" customWidth="1"/>
    <col min="14825" max="14825" width="11.5703125" bestFit="1" customWidth="1"/>
    <col min="14826" max="14826" width="12" bestFit="1" customWidth="1"/>
    <col min="14827" max="14827" width="11.140625" bestFit="1" customWidth="1"/>
    <col min="14828" max="14828" width="9.85546875" bestFit="1" customWidth="1"/>
    <col min="14829" max="14829" width="11.42578125" customWidth="1"/>
    <col min="14830" max="14830" width="5.85546875" bestFit="1" customWidth="1"/>
    <col min="14831" max="14832" width="7.7109375" customWidth="1"/>
    <col min="15052" max="15052" width="13" customWidth="1"/>
    <col min="15053" max="15053" width="15.28515625" bestFit="1" customWidth="1"/>
    <col min="15054" max="15054" width="9.7109375" bestFit="1" customWidth="1"/>
    <col min="15055" max="15055" width="9.7109375" customWidth="1"/>
    <col min="15056" max="15056" width="10.5703125" bestFit="1" customWidth="1"/>
    <col min="15057" max="15057" width="11" bestFit="1" customWidth="1"/>
    <col min="15058" max="15058" width="9.7109375" customWidth="1"/>
    <col min="15059" max="15059" width="10.42578125" bestFit="1" customWidth="1"/>
    <col min="15060" max="15060" width="10.85546875" bestFit="1" customWidth="1"/>
    <col min="15061" max="15061" width="12" bestFit="1" customWidth="1"/>
    <col min="15062" max="15062" width="10.42578125" bestFit="1" customWidth="1"/>
    <col min="15063" max="15063" width="9.28515625" bestFit="1" customWidth="1"/>
    <col min="15064" max="15064" width="8.28515625" bestFit="1" customWidth="1"/>
    <col min="15065" max="15066" width="8.85546875" bestFit="1" customWidth="1"/>
    <col min="15067" max="15067" width="8.7109375" bestFit="1" customWidth="1"/>
    <col min="15068" max="15068" width="10.42578125" bestFit="1" customWidth="1"/>
    <col min="15069" max="15069" width="10" bestFit="1" customWidth="1"/>
    <col min="15070" max="15070" width="9.28515625" bestFit="1" customWidth="1"/>
    <col min="15071" max="15071" width="10" customWidth="1"/>
    <col min="15072" max="15072" width="8.7109375" bestFit="1" customWidth="1"/>
    <col min="15073" max="15073" width="7.7109375" customWidth="1"/>
    <col min="15074" max="15074" width="9.42578125" bestFit="1" customWidth="1"/>
    <col min="15075" max="15075" width="9.28515625" bestFit="1" customWidth="1"/>
    <col min="15076" max="15077" width="10.42578125" bestFit="1" customWidth="1"/>
    <col min="15078" max="15078" width="11.140625" bestFit="1" customWidth="1"/>
    <col min="15079" max="15079" width="11" bestFit="1" customWidth="1"/>
    <col min="15080" max="15080" width="10.42578125" bestFit="1" customWidth="1"/>
    <col min="15081" max="15081" width="11.5703125" bestFit="1" customWidth="1"/>
    <col min="15082" max="15082" width="12" bestFit="1" customWidth="1"/>
    <col min="15083" max="15083" width="11.140625" bestFit="1" customWidth="1"/>
    <col min="15084" max="15084" width="9.85546875" bestFit="1" customWidth="1"/>
    <col min="15085" max="15085" width="11.42578125" customWidth="1"/>
    <col min="15086" max="15086" width="5.85546875" bestFit="1" customWidth="1"/>
    <col min="15087" max="15088" width="7.7109375" customWidth="1"/>
    <col min="15308" max="15308" width="13" customWidth="1"/>
    <col min="15309" max="15309" width="15.28515625" bestFit="1" customWidth="1"/>
    <col min="15310" max="15310" width="9.7109375" bestFit="1" customWidth="1"/>
    <col min="15311" max="15311" width="9.7109375" customWidth="1"/>
    <col min="15312" max="15312" width="10.5703125" bestFit="1" customWidth="1"/>
    <col min="15313" max="15313" width="11" bestFit="1" customWidth="1"/>
    <col min="15314" max="15314" width="9.7109375" customWidth="1"/>
    <col min="15315" max="15315" width="10.42578125" bestFit="1" customWidth="1"/>
    <col min="15316" max="15316" width="10.85546875" bestFit="1" customWidth="1"/>
    <col min="15317" max="15317" width="12" bestFit="1" customWidth="1"/>
    <col min="15318" max="15318" width="10.42578125" bestFit="1" customWidth="1"/>
    <col min="15319" max="15319" width="9.28515625" bestFit="1" customWidth="1"/>
    <col min="15320" max="15320" width="8.28515625" bestFit="1" customWidth="1"/>
    <col min="15321" max="15322" width="8.85546875" bestFit="1" customWidth="1"/>
    <col min="15323" max="15323" width="8.7109375" bestFit="1" customWidth="1"/>
    <col min="15324" max="15324" width="10.42578125" bestFit="1" customWidth="1"/>
    <col min="15325" max="15325" width="10" bestFit="1" customWidth="1"/>
    <col min="15326" max="15326" width="9.28515625" bestFit="1" customWidth="1"/>
    <col min="15327" max="15327" width="10" customWidth="1"/>
    <col min="15328" max="15328" width="8.7109375" bestFit="1" customWidth="1"/>
    <col min="15329" max="15329" width="7.7109375" customWidth="1"/>
    <col min="15330" max="15330" width="9.42578125" bestFit="1" customWidth="1"/>
    <col min="15331" max="15331" width="9.28515625" bestFit="1" customWidth="1"/>
    <col min="15332" max="15333" width="10.42578125" bestFit="1" customWidth="1"/>
    <col min="15334" max="15334" width="11.140625" bestFit="1" customWidth="1"/>
    <col min="15335" max="15335" width="11" bestFit="1" customWidth="1"/>
    <col min="15336" max="15336" width="10.42578125" bestFit="1" customWidth="1"/>
    <col min="15337" max="15337" width="11.5703125" bestFit="1" customWidth="1"/>
    <col min="15338" max="15338" width="12" bestFit="1" customWidth="1"/>
    <col min="15339" max="15339" width="11.140625" bestFit="1" customWidth="1"/>
    <col min="15340" max="15340" width="9.85546875" bestFit="1" customWidth="1"/>
    <col min="15341" max="15341" width="11.42578125" customWidth="1"/>
    <col min="15342" max="15342" width="5.85546875" bestFit="1" customWidth="1"/>
    <col min="15343" max="15344" width="7.7109375" customWidth="1"/>
    <col min="15564" max="15564" width="13" customWidth="1"/>
    <col min="15565" max="15565" width="15.28515625" bestFit="1" customWidth="1"/>
    <col min="15566" max="15566" width="9.7109375" bestFit="1" customWidth="1"/>
    <col min="15567" max="15567" width="9.7109375" customWidth="1"/>
    <col min="15568" max="15568" width="10.5703125" bestFit="1" customWidth="1"/>
    <col min="15569" max="15569" width="11" bestFit="1" customWidth="1"/>
    <col min="15570" max="15570" width="9.7109375" customWidth="1"/>
    <col min="15571" max="15571" width="10.42578125" bestFit="1" customWidth="1"/>
    <col min="15572" max="15572" width="10.85546875" bestFit="1" customWidth="1"/>
    <col min="15573" max="15573" width="12" bestFit="1" customWidth="1"/>
    <col min="15574" max="15574" width="10.42578125" bestFit="1" customWidth="1"/>
    <col min="15575" max="15575" width="9.28515625" bestFit="1" customWidth="1"/>
    <col min="15576" max="15576" width="8.28515625" bestFit="1" customWidth="1"/>
    <col min="15577" max="15578" width="8.85546875" bestFit="1" customWidth="1"/>
    <col min="15579" max="15579" width="8.7109375" bestFit="1" customWidth="1"/>
    <col min="15580" max="15580" width="10.42578125" bestFit="1" customWidth="1"/>
    <col min="15581" max="15581" width="10" bestFit="1" customWidth="1"/>
    <col min="15582" max="15582" width="9.28515625" bestFit="1" customWidth="1"/>
    <col min="15583" max="15583" width="10" customWidth="1"/>
    <col min="15584" max="15584" width="8.7109375" bestFit="1" customWidth="1"/>
    <col min="15585" max="15585" width="7.7109375" customWidth="1"/>
    <col min="15586" max="15586" width="9.42578125" bestFit="1" customWidth="1"/>
    <col min="15587" max="15587" width="9.28515625" bestFit="1" customWidth="1"/>
    <col min="15588" max="15589" width="10.42578125" bestFit="1" customWidth="1"/>
    <col min="15590" max="15590" width="11.140625" bestFit="1" customWidth="1"/>
    <col min="15591" max="15591" width="11" bestFit="1" customWidth="1"/>
    <col min="15592" max="15592" width="10.42578125" bestFit="1" customWidth="1"/>
    <col min="15593" max="15593" width="11.5703125" bestFit="1" customWidth="1"/>
    <col min="15594" max="15594" width="12" bestFit="1" customWidth="1"/>
    <col min="15595" max="15595" width="11.140625" bestFit="1" customWidth="1"/>
    <col min="15596" max="15596" width="9.85546875" bestFit="1" customWidth="1"/>
    <col min="15597" max="15597" width="11.42578125" customWidth="1"/>
    <col min="15598" max="15598" width="5.85546875" bestFit="1" customWidth="1"/>
    <col min="15599" max="15600" width="7.7109375" customWidth="1"/>
    <col min="15820" max="15820" width="13" customWidth="1"/>
    <col min="15821" max="15821" width="15.28515625" bestFit="1" customWidth="1"/>
    <col min="15822" max="15822" width="9.7109375" bestFit="1" customWidth="1"/>
    <col min="15823" max="15823" width="9.7109375" customWidth="1"/>
    <col min="15824" max="15824" width="10.5703125" bestFit="1" customWidth="1"/>
    <col min="15825" max="15825" width="11" bestFit="1" customWidth="1"/>
    <col min="15826" max="15826" width="9.7109375" customWidth="1"/>
    <col min="15827" max="15827" width="10.42578125" bestFit="1" customWidth="1"/>
    <col min="15828" max="15828" width="10.85546875" bestFit="1" customWidth="1"/>
    <col min="15829" max="15829" width="12" bestFit="1" customWidth="1"/>
    <col min="15830" max="15830" width="10.42578125" bestFit="1" customWidth="1"/>
    <col min="15831" max="15831" width="9.28515625" bestFit="1" customWidth="1"/>
    <col min="15832" max="15832" width="8.28515625" bestFit="1" customWidth="1"/>
    <col min="15833" max="15834" width="8.85546875" bestFit="1" customWidth="1"/>
    <col min="15835" max="15835" width="8.7109375" bestFit="1" customWidth="1"/>
    <col min="15836" max="15836" width="10.42578125" bestFit="1" customWidth="1"/>
    <col min="15837" max="15837" width="10" bestFit="1" customWidth="1"/>
    <col min="15838" max="15838" width="9.28515625" bestFit="1" customWidth="1"/>
    <col min="15839" max="15839" width="10" customWidth="1"/>
    <col min="15840" max="15840" width="8.7109375" bestFit="1" customWidth="1"/>
    <col min="15841" max="15841" width="7.7109375" customWidth="1"/>
    <col min="15842" max="15842" width="9.42578125" bestFit="1" customWidth="1"/>
    <col min="15843" max="15843" width="9.28515625" bestFit="1" customWidth="1"/>
    <col min="15844" max="15845" width="10.42578125" bestFit="1" customWidth="1"/>
    <col min="15846" max="15846" width="11.140625" bestFit="1" customWidth="1"/>
    <col min="15847" max="15847" width="11" bestFit="1" customWidth="1"/>
    <col min="15848" max="15848" width="10.42578125" bestFit="1" customWidth="1"/>
    <col min="15849" max="15849" width="11.5703125" bestFit="1" customWidth="1"/>
    <col min="15850" max="15850" width="12" bestFit="1" customWidth="1"/>
    <col min="15851" max="15851" width="11.140625" bestFit="1" customWidth="1"/>
    <col min="15852" max="15852" width="9.85546875" bestFit="1" customWidth="1"/>
    <col min="15853" max="15853" width="11.42578125" customWidth="1"/>
    <col min="15854" max="15854" width="5.85546875" bestFit="1" customWidth="1"/>
    <col min="15855" max="15856" width="7.7109375" customWidth="1"/>
    <col min="16076" max="16076" width="13" customWidth="1"/>
    <col min="16077" max="16077" width="15.28515625" bestFit="1" customWidth="1"/>
    <col min="16078" max="16078" width="9.7109375" bestFit="1" customWidth="1"/>
    <col min="16079" max="16079" width="9.7109375" customWidth="1"/>
    <col min="16080" max="16080" width="10.5703125" bestFit="1" customWidth="1"/>
    <col min="16081" max="16081" width="11" bestFit="1" customWidth="1"/>
    <col min="16082" max="16082" width="9.7109375" customWidth="1"/>
    <col min="16083" max="16083" width="10.42578125" bestFit="1" customWidth="1"/>
    <col min="16084" max="16084" width="10.85546875" bestFit="1" customWidth="1"/>
    <col min="16085" max="16085" width="12" bestFit="1" customWidth="1"/>
    <col min="16086" max="16086" width="10.42578125" bestFit="1" customWidth="1"/>
    <col min="16087" max="16087" width="9.28515625" bestFit="1" customWidth="1"/>
    <col min="16088" max="16088" width="8.28515625" bestFit="1" customWidth="1"/>
    <col min="16089" max="16090" width="8.85546875" bestFit="1" customWidth="1"/>
    <col min="16091" max="16091" width="8.7109375" bestFit="1" customWidth="1"/>
    <col min="16092" max="16092" width="10.42578125" bestFit="1" customWidth="1"/>
    <col min="16093" max="16093" width="10" bestFit="1" customWidth="1"/>
    <col min="16094" max="16094" width="9.28515625" bestFit="1" customWidth="1"/>
    <col min="16095" max="16095" width="10" customWidth="1"/>
    <col min="16096" max="16096" width="8.7109375" bestFit="1" customWidth="1"/>
    <col min="16097" max="16097" width="7.7109375" customWidth="1"/>
    <col min="16098" max="16098" width="9.42578125" bestFit="1" customWidth="1"/>
    <col min="16099" max="16099" width="9.28515625" bestFit="1" customWidth="1"/>
    <col min="16100" max="16101" width="10.42578125" bestFit="1" customWidth="1"/>
    <col min="16102" max="16102" width="11.140625" bestFit="1" customWidth="1"/>
    <col min="16103" max="16103" width="11" bestFit="1" customWidth="1"/>
    <col min="16104" max="16104" width="10.42578125" bestFit="1" customWidth="1"/>
    <col min="16105" max="16105" width="11.5703125" bestFit="1" customWidth="1"/>
    <col min="16106" max="16106" width="12" bestFit="1" customWidth="1"/>
    <col min="16107" max="16107" width="11.140625" bestFit="1" customWidth="1"/>
    <col min="16108" max="16108" width="9.85546875" bestFit="1" customWidth="1"/>
    <col min="16109" max="16109" width="11.42578125" customWidth="1"/>
    <col min="16110" max="16110" width="5.85546875" bestFit="1" customWidth="1"/>
    <col min="16111" max="16112" width="7.7109375" customWidth="1"/>
  </cols>
  <sheetData>
    <row r="1" spans="1:74" ht="50.1" customHeight="1">
      <c r="B1" s="40" t="str">
        <f>Mov.tot!F1</f>
        <v>SUBVENC. DIPUTACIÓ DE BARCELONA</v>
      </c>
      <c r="C1" s="40" t="str">
        <f>Mov.tot!G1</f>
        <v>SUBVENC. AJUNTAMENT</v>
      </c>
      <c r="D1" s="40" t="str">
        <f>Mov.tot!H1</f>
        <v>SUBVENC. ACOLLIDA</v>
      </c>
      <c r="E1" s="40" t="str">
        <f>Mov.tot!I1</f>
        <v>SUBVENC. EXTRAESCOLARS</v>
      </c>
      <c r="F1" s="40" t="str">
        <f>Mov.tot!J1</f>
        <v>SUBVENC. ESCOLES OBERTES</v>
      </c>
      <c r="G1" s="40" t="str">
        <f>Mov.tot!K1</f>
        <v>QUOTES AMPA</v>
      </c>
      <c r="H1" s="40" t="str">
        <f>Mov.tot!L1</f>
        <v>EXTRAESC. INFANTILS</v>
      </c>
      <c r="I1" s="40" t="str">
        <f>Mov.tot!M1</f>
        <v>PISCINA CANET</v>
      </c>
      <c r="J1" s="40" t="str">
        <f>Mov.tot!N1</f>
        <v>EXTRAESC. ADULTS</v>
      </c>
      <c r="K1" s="40" t="str">
        <f>Mov.tot!O1</f>
        <v>ACOLLIDA MATINAL</v>
      </c>
      <c r="L1" s="40" t="str">
        <f>Mov.tot!P1</f>
        <v>LUDOTECA</v>
      </c>
      <c r="M1" s="40" t="str">
        <f>Mov.tot!Q1</f>
        <v>CASAL SETEMBRE</v>
      </c>
      <c r="N1" s="40" t="str">
        <f>Mov.tot!R1</f>
        <v>CASAL NADAL</v>
      </c>
      <c r="O1" s="40" t="str">
        <f>Mov.tot!S1</f>
        <v>CASAL S. BLANCA</v>
      </c>
      <c r="P1" s="40" t="str">
        <f>Mov.tot!T1</f>
        <v>CASAL JUNY</v>
      </c>
      <c r="Q1" s="40" t="str">
        <f>Mov.tot!U1</f>
        <v>CASTANYADA</v>
      </c>
      <c r="R1" s="40" t="str">
        <f>Mov.tot!V1</f>
        <v>NADAL</v>
      </c>
      <c r="S1" s="40" t="str">
        <f>Mov.tot!W1</f>
        <v>DVD NADAL</v>
      </c>
      <c r="T1" s="40" t="str">
        <f>Mov.tot!X1</f>
        <v>CARNAVAL</v>
      </c>
      <c r="U1" s="40" t="str">
        <f>Mov.tot!Y1</f>
        <v>SANT JORDI</v>
      </c>
      <c r="V1" s="40" t="str">
        <f>Mov.tot!Z1</f>
        <v>FINAL DE CURS</v>
      </c>
      <c r="W1" s="40" t="str">
        <f>Mov.tot!AA1</f>
        <v>BOC'N ROLL</v>
      </c>
      <c r="X1" s="40" t="str">
        <f>Mov.tot!AB1</f>
        <v>XANDALLS</v>
      </c>
      <c r="Y1" s="40" t="str">
        <f>Mov.tot!AC1</f>
        <v>LLIBRES TEXT</v>
      </c>
      <c r="Z1" s="40" t="str">
        <f>Mov.tot!AD1</f>
        <v>CALENDARIS</v>
      </c>
      <c r="AA1" s="40" t="str">
        <f>Mov.tot!AE1</f>
        <v>LOTERIA NADAL</v>
      </c>
      <c r="AB1" s="40" t="str">
        <f>Mov.tot!AF1</f>
        <v>PANERA NADAL</v>
      </c>
      <c r="AC1" s="39" t="str">
        <f>Mov.tot!AG1</f>
        <v>NÒMINES EXTRAESC. INFANT.</v>
      </c>
      <c r="AD1" s="39" t="str">
        <f>Mov.tot!AH1</f>
        <v>SS IMPOSTOS EXTRAESC. INFANT.</v>
      </c>
      <c r="AE1" s="39" t="str">
        <f>Mov.tot!AI1</f>
        <v>NÒMINES EXTRAESC. ADULTS</v>
      </c>
      <c r="AF1" s="39" t="str">
        <f>Mov.tot!AJ1</f>
        <v>SS IMPOSTOS EXTRAESC. ADULTS</v>
      </c>
      <c r="AG1" s="39" t="str">
        <f>Mov.tot!AK1</f>
        <v>MAT. EXTRAESC.</v>
      </c>
      <c r="AH1" s="39" t="str">
        <f>Mov.tot!AL1</f>
        <v>PISCINA CANET</v>
      </c>
      <c r="AI1" s="39" t="str">
        <f>Mov.tot!AM1</f>
        <v>NÒMINES ACOLL LUDOT</v>
      </c>
      <c r="AJ1" s="39" t="str">
        <f>Mov.tot!AN1</f>
        <v>SS IMPOSTOS ACOLL LUDOT</v>
      </c>
      <c r="AK1" s="39" t="str">
        <f>Mov.tot!AO1</f>
        <v>NÒMINES TEI</v>
      </c>
      <c r="AL1" s="39" t="str">
        <f>Mov.tot!AP1</f>
        <v>SS IMPOSTOS TEI</v>
      </c>
      <c r="AM1" s="39" t="str">
        <f>Mov.tot!AQ1</f>
        <v>MAT. LUDOTECA</v>
      </c>
      <c r="AN1" s="39" t="str">
        <f>Mov.tot!AR1</f>
        <v>CASAL SETEMBRE</v>
      </c>
      <c r="AO1" s="39" t="str">
        <f>Mov.tot!AS1</f>
        <v>CASAL NADAL</v>
      </c>
      <c r="AP1" s="39" t="str">
        <f>Mov.tot!AT1</f>
        <v>CASAL S. BLANCA</v>
      </c>
      <c r="AQ1" s="39" t="str">
        <f>Mov.tot!AU1</f>
        <v>CASAL JUNY</v>
      </c>
      <c r="AR1" s="39" t="str">
        <f>Mov.tot!AV1</f>
        <v>CASTANYADA</v>
      </c>
      <c r="AS1" s="39" t="str">
        <f>Mov.tot!AW1</f>
        <v>NADAL</v>
      </c>
      <c r="AT1" s="39" t="str">
        <f>Mov.tot!AX1</f>
        <v>DVD NADAL</v>
      </c>
      <c r="AU1" s="39" t="str">
        <f>Mov.tot!AY1</f>
        <v>CARNAVAL</v>
      </c>
      <c r="AV1" s="39" t="str">
        <f>Mov.tot!AZ1</f>
        <v>SANT JORDI</v>
      </c>
      <c r="AW1" s="39" t="str">
        <f>Mov.tot!BA1</f>
        <v xml:space="preserve">FINAL DE CURS </v>
      </c>
      <c r="AX1" s="39" t="str">
        <f>Mov.tot!BB1</f>
        <v>BOC'N ROLL</v>
      </c>
      <c r="AY1" s="39" t="str">
        <f>Mov.tot!BC1</f>
        <v>XANDALLS</v>
      </c>
      <c r="AZ1" s="39" t="str">
        <f>Mov.tot!BD1</f>
        <v>CALENDARIS</v>
      </c>
      <c r="BA1" s="39" t="str">
        <f>Mov.tot!BE1</f>
        <v>LOTERIA NADAL</v>
      </c>
      <c r="BB1" s="39" t="str">
        <f>Mov.tot!BF1</f>
        <v>PANERA NADAL</v>
      </c>
      <c r="BC1" s="39" t="str">
        <f>Mov.tot!BG1</f>
        <v>LLIBRES TEXT</v>
      </c>
      <c r="BD1" s="39" t="str">
        <f>Mov.tot!BH1</f>
        <v>BIBLIO SOBRE RODES</v>
      </c>
      <c r="BE1" s="39" t="str">
        <f>Mov.tot!BI1</f>
        <v>GESTORIA</v>
      </c>
      <c r="BF1" s="39" t="str">
        <f>Mov.tot!BJ1</f>
        <v>TAXES</v>
      </c>
      <c r="BG1" s="39" t="str">
        <f>Mov.tot!BK1</f>
        <v>ALTRES INVERSIÓ ESCOLA</v>
      </c>
      <c r="BH1" s="39" t="str">
        <f>Mov.tot!BL1</f>
        <v>PRESSUPOST ASSIGNAT ESCOLA</v>
      </c>
      <c r="BI1" s="39" t="str">
        <f>Mov.tot!BM1</f>
        <v>COMIS. TRANSF.</v>
      </c>
      <c r="BJ1" s="39" t="str">
        <f>Mov.tot!BN1</f>
        <v>COMIS. REBUTS</v>
      </c>
      <c r="BK1" s="39" t="str">
        <f>Mov.tot!BO1</f>
        <v>COMIS. CORREU</v>
      </c>
      <c r="BL1" s="39" t="str">
        <f>Mov.tot!BP1</f>
        <v>IMPOSTOS SOBRE COMISSIÓ</v>
      </c>
      <c r="BM1" s="39" t="str">
        <f>Mov.tot!BQ1</f>
        <v>COMIS. MANT.</v>
      </c>
      <c r="BN1" s="39" t="str">
        <f>Mov.tot!BR1</f>
        <v>QUOTA FAPAC</v>
      </c>
      <c r="BO1" s="39" t="str">
        <f>Mov.tot!BS1</f>
        <v>TELÈFON</v>
      </c>
      <c r="BP1" s="39" t="str">
        <f>Mov.tot!BT1</f>
        <v>RENTING FOTOC.</v>
      </c>
      <c r="BQ1" s="39" t="str">
        <f>Mov.tot!BU1</f>
        <v>MAT. OFICINA</v>
      </c>
      <c r="BR1" s="39" t="str">
        <f>Mov.tot!BV1</f>
        <v>VOLUNT. AdMunt</v>
      </c>
      <c r="BS1" s="39" t="str">
        <f>Mov.tot!BW1</f>
        <v>arenys.org</v>
      </c>
      <c r="BT1" s="39" t="str">
        <f>Mov.tot!BX1</f>
        <v>IMPAGATS</v>
      </c>
      <c r="BU1" s="40" t="str">
        <f>Mov.tot!BY1</f>
        <v>TOTAL INGRESSOS</v>
      </c>
      <c r="BV1" s="39" t="str">
        <f>Mov.tot!BZ1</f>
        <v>TOTAL DESPESES</v>
      </c>
    </row>
    <row r="2" spans="1:74" ht="14.45" customHeight="1">
      <c r="A2" s="9">
        <v>40422</v>
      </c>
      <c r="B2" s="19">
        <f>Mov.tot!F56</f>
        <v>0</v>
      </c>
      <c r="C2" s="19">
        <f>Mov.tot!G56</f>
        <v>0</v>
      </c>
      <c r="D2" s="19">
        <f>Mov.tot!H56</f>
        <v>0</v>
      </c>
      <c r="E2" s="19">
        <f>Mov.tot!I56</f>
        <v>0</v>
      </c>
      <c r="F2" s="19">
        <f>Mov.tot!J56</f>
        <v>0</v>
      </c>
      <c r="G2" s="19">
        <f>Mov.tot!K56</f>
        <v>5450</v>
      </c>
      <c r="H2" s="19">
        <f>Mov.tot!L56</f>
        <v>0</v>
      </c>
      <c r="I2" s="19">
        <f>Mov.tot!M56</f>
        <v>0</v>
      </c>
      <c r="J2" s="19">
        <f>Mov.tot!N56</f>
        <v>443.5</v>
      </c>
      <c r="K2" s="19">
        <f>Mov.tot!O56</f>
        <v>1148.5</v>
      </c>
      <c r="L2" s="19">
        <f>Mov.tot!P56</f>
        <v>374.25</v>
      </c>
      <c r="M2" s="19">
        <f>Mov.tot!Q56</f>
        <v>0</v>
      </c>
      <c r="N2" s="19">
        <f>Mov.tot!R56</f>
        <v>0</v>
      </c>
      <c r="O2" s="19">
        <f>Mov.tot!S56</f>
        <v>0</v>
      </c>
      <c r="P2" s="19">
        <f>Mov.tot!T56</f>
        <v>0</v>
      </c>
      <c r="Q2" s="19">
        <f>Mov.tot!U56</f>
        <v>0</v>
      </c>
      <c r="R2" s="19">
        <f>Mov.tot!V56</f>
        <v>0</v>
      </c>
      <c r="S2" s="19">
        <f>Mov.tot!W56</f>
        <v>0</v>
      </c>
      <c r="T2" s="19">
        <f>Mov.tot!X56</f>
        <v>0</v>
      </c>
      <c r="U2" s="19">
        <f>Mov.tot!Y56</f>
        <v>0</v>
      </c>
      <c r="V2" s="19">
        <f>Mov.tot!Z56</f>
        <v>0</v>
      </c>
      <c r="W2" s="19">
        <f>Mov.tot!AA56</f>
        <v>4.5</v>
      </c>
      <c r="X2" s="19">
        <f>Mov.tot!AB56</f>
        <v>0</v>
      </c>
      <c r="Y2" s="19">
        <f>Mov.tot!AC56</f>
        <v>20290.48</v>
      </c>
      <c r="Z2" s="19">
        <f>Mov.tot!AD56</f>
        <v>0</v>
      </c>
      <c r="AA2" s="19">
        <f>Mov.tot!AE56</f>
        <v>0</v>
      </c>
      <c r="AB2" s="19">
        <f>Mov.tot!AF56</f>
        <v>0</v>
      </c>
      <c r="AC2" s="19">
        <f>Mov.tot!AG56</f>
        <v>-699.23</v>
      </c>
      <c r="AD2" s="19">
        <f>Mov.tot!AH56</f>
        <v>0</v>
      </c>
      <c r="AE2" s="19">
        <f>Mov.tot!AI56</f>
        <v>-240</v>
      </c>
      <c r="AF2" s="19">
        <f>Mov.tot!AJ56</f>
        <v>0</v>
      </c>
      <c r="AG2" s="19">
        <f>Mov.tot!AK56</f>
        <v>-299.64999999999998</v>
      </c>
      <c r="AH2" s="19">
        <f>Mov.tot!AL56</f>
        <v>0</v>
      </c>
      <c r="AI2" s="19">
        <f>Mov.tot!AM56</f>
        <v>-499.04</v>
      </c>
      <c r="AJ2" s="19">
        <f>Mov.tot!AN56</f>
        <v>0</v>
      </c>
      <c r="AK2" s="19">
        <f>Mov.tot!AO56</f>
        <v>-743.79</v>
      </c>
      <c r="AL2" s="19">
        <f>Mov.tot!AP56</f>
        <v>0</v>
      </c>
      <c r="AM2" s="19">
        <f>Mov.tot!AQ56</f>
        <v>0</v>
      </c>
      <c r="AN2" s="19">
        <f>Mov.tot!AR56</f>
        <v>0</v>
      </c>
      <c r="AO2" s="19">
        <f>Mov.tot!AS56</f>
        <v>0</v>
      </c>
      <c r="AP2" s="19">
        <f>Mov.tot!AT56</f>
        <v>0</v>
      </c>
      <c r="AQ2" s="19">
        <f>Mov.tot!AU56</f>
        <v>0</v>
      </c>
      <c r="AR2" s="19">
        <f>Mov.tot!AV56</f>
        <v>0</v>
      </c>
      <c r="AS2" s="19">
        <f>Mov.tot!AW56</f>
        <v>0</v>
      </c>
      <c r="AT2" s="19">
        <f>Mov.tot!AX56</f>
        <v>0</v>
      </c>
      <c r="AU2" s="19">
        <f>Mov.tot!AY56</f>
        <v>0</v>
      </c>
      <c r="AV2" s="19">
        <f>Mov.tot!AZ56</f>
        <v>0</v>
      </c>
      <c r="AW2" s="19">
        <f>Mov.tot!BA56</f>
        <v>0</v>
      </c>
      <c r="AX2" s="19">
        <f>Mov.tot!BB56</f>
        <v>0</v>
      </c>
      <c r="AY2" s="19">
        <f>Mov.tot!BC56</f>
        <v>0</v>
      </c>
      <c r="AZ2" s="19">
        <f>Mov.tot!BD56</f>
        <v>0</v>
      </c>
      <c r="BA2" s="19">
        <f>Mov.tot!BE56</f>
        <v>0</v>
      </c>
      <c r="BB2" s="19">
        <f>Mov.tot!BF56</f>
        <v>0</v>
      </c>
      <c r="BC2" s="19">
        <f>Mov.tot!BG56</f>
        <v>-2156.9</v>
      </c>
      <c r="BD2" s="19">
        <f>Mov.tot!BH56</f>
        <v>0</v>
      </c>
      <c r="BE2" s="19">
        <f>Mov.tot!BI56</f>
        <v>0</v>
      </c>
      <c r="BF2" s="19">
        <f>Mov.tot!BJ56</f>
        <v>0</v>
      </c>
      <c r="BG2" s="19">
        <f>Mov.tot!BK56</f>
        <v>0</v>
      </c>
      <c r="BH2" s="19">
        <f>Mov.tot!BL56</f>
        <v>0</v>
      </c>
      <c r="BI2" s="19">
        <f>Mov.tot!BM56</f>
        <v>-2.67</v>
      </c>
      <c r="BJ2" s="19">
        <f>Mov.tot!BN56</f>
        <v>-15.000000000000002</v>
      </c>
      <c r="BK2" s="19">
        <f>Mov.tot!BO56</f>
        <v>-0.34</v>
      </c>
      <c r="BL2" s="19">
        <f>Mov.tot!BP56</f>
        <v>-2.76</v>
      </c>
      <c r="BM2" s="19">
        <f>Mov.tot!BQ56</f>
        <v>0</v>
      </c>
      <c r="BN2" s="19">
        <f>Mov.tot!BR56</f>
        <v>0</v>
      </c>
      <c r="BO2" s="19">
        <f>Mov.tot!BS56</f>
        <v>0</v>
      </c>
      <c r="BP2" s="19">
        <f>Mov.tot!BT56</f>
        <v>0</v>
      </c>
      <c r="BQ2" s="19">
        <f>Mov.tot!BU56</f>
        <v>-213.26</v>
      </c>
      <c r="BR2" s="19">
        <f>Mov.tot!BV56</f>
        <v>0</v>
      </c>
      <c r="BS2" s="19">
        <f>Mov.tot!BW56</f>
        <v>0</v>
      </c>
      <c r="BT2" s="19">
        <f>Mov.tot!BX56</f>
        <v>-55</v>
      </c>
      <c r="BU2" s="19">
        <f>Mov.tot!BY56</f>
        <v>27711.23</v>
      </c>
      <c r="BV2" s="19">
        <f>Mov.tot!BZ56</f>
        <v>-4927.6400000000012</v>
      </c>
    </row>
    <row r="3" spans="1:74" ht="14.45" customHeight="1">
      <c r="A3" s="9">
        <v>40452</v>
      </c>
      <c r="B3" s="19">
        <f>Mov.tot!F158</f>
        <v>0</v>
      </c>
      <c r="C3" s="19">
        <f>Mov.tot!G158</f>
        <v>0</v>
      </c>
      <c r="D3" s="19">
        <f>Mov.tot!H158</f>
        <v>0</v>
      </c>
      <c r="E3" s="19">
        <f>Mov.tot!I158</f>
        <v>0</v>
      </c>
      <c r="F3" s="19">
        <f>Mov.tot!J158</f>
        <v>0</v>
      </c>
      <c r="G3" s="19">
        <f>Mov.tot!K158</f>
        <v>225</v>
      </c>
      <c r="H3" s="19">
        <f>Mov.tot!L158</f>
        <v>1889.66</v>
      </c>
      <c r="I3" s="19">
        <f>Mov.tot!M158</f>
        <v>867.84</v>
      </c>
      <c r="J3" s="19">
        <f>Mov.tot!N158</f>
        <v>694</v>
      </c>
      <c r="K3" s="19">
        <f>Mov.tot!O158</f>
        <v>1026.5</v>
      </c>
      <c r="L3" s="19">
        <f>Mov.tot!P158</f>
        <v>279</v>
      </c>
      <c r="M3" s="19">
        <f>Mov.tot!Q158</f>
        <v>0</v>
      </c>
      <c r="N3" s="19">
        <f>Mov.tot!R158</f>
        <v>0</v>
      </c>
      <c r="O3" s="19">
        <f>Mov.tot!S158</f>
        <v>0</v>
      </c>
      <c r="P3" s="19">
        <f>Mov.tot!T158</f>
        <v>0</v>
      </c>
      <c r="Q3" s="19">
        <f>Mov.tot!U158</f>
        <v>192</v>
      </c>
      <c r="R3" s="19">
        <f>Mov.tot!V158</f>
        <v>0</v>
      </c>
      <c r="S3" s="19">
        <f>Mov.tot!W158</f>
        <v>0</v>
      </c>
      <c r="T3" s="19">
        <f>Mov.tot!X158</f>
        <v>0</v>
      </c>
      <c r="U3" s="19">
        <f>Mov.tot!Y158</f>
        <v>0</v>
      </c>
      <c r="V3" s="19">
        <f>Mov.tot!Z158</f>
        <v>0</v>
      </c>
      <c r="W3" s="19">
        <f>Mov.tot!AA158</f>
        <v>4.5</v>
      </c>
      <c r="X3" s="19">
        <f>Mov.tot!AB158</f>
        <v>0</v>
      </c>
      <c r="Y3" s="19">
        <f>Mov.tot!AC158</f>
        <v>0</v>
      </c>
      <c r="Z3" s="19">
        <f>Mov.tot!AD158</f>
        <v>0</v>
      </c>
      <c r="AA3" s="19">
        <f>Mov.tot!AE158</f>
        <v>0</v>
      </c>
      <c r="AB3" s="19">
        <f>Mov.tot!AF158</f>
        <v>0</v>
      </c>
      <c r="AC3" s="19">
        <f>Mov.tot!AG158</f>
        <v>-1584.04</v>
      </c>
      <c r="AD3" s="19">
        <f>Mov.tot!AH158</f>
        <v>-456.04035031301669</v>
      </c>
      <c r="AE3" s="19">
        <f>Mov.tot!AI158</f>
        <v>-362</v>
      </c>
      <c r="AF3" s="19">
        <f>Mov.tot!AJ158</f>
        <v>0</v>
      </c>
      <c r="AG3" s="19">
        <f>Mov.tot!AK158</f>
        <v>0</v>
      </c>
      <c r="AH3" s="19">
        <f>Mov.tot!AL158</f>
        <v>0</v>
      </c>
      <c r="AI3" s="19">
        <f>Mov.tot!AM158</f>
        <v>-621.17000000000007</v>
      </c>
      <c r="AJ3" s="19">
        <f>Mov.tot!AN158</f>
        <v>-257.4254181857267</v>
      </c>
      <c r="AK3" s="19">
        <f>Mov.tot!AO158</f>
        <v>-927.11</v>
      </c>
      <c r="AL3" s="19">
        <f>Mov.tot!AP158</f>
        <v>-382.58423150125657</v>
      </c>
      <c r="AM3" s="19">
        <f>Mov.tot!AQ158</f>
        <v>0</v>
      </c>
      <c r="AN3" s="19">
        <f>Mov.tot!AR158</f>
        <v>0</v>
      </c>
      <c r="AO3" s="19">
        <f>Mov.tot!AS158</f>
        <v>0</v>
      </c>
      <c r="AP3" s="19">
        <f>Mov.tot!AT158</f>
        <v>0</v>
      </c>
      <c r="AQ3" s="19">
        <f>Mov.tot!AU158</f>
        <v>0</v>
      </c>
      <c r="AR3" s="19">
        <f>Mov.tot!AV158</f>
        <v>-26.9</v>
      </c>
      <c r="AS3" s="19">
        <f>Mov.tot!AW158</f>
        <v>0</v>
      </c>
      <c r="AT3" s="19">
        <f>Mov.tot!AX158</f>
        <v>0</v>
      </c>
      <c r="AU3" s="19">
        <f>Mov.tot!AY158</f>
        <v>0</v>
      </c>
      <c r="AV3" s="19">
        <f>Mov.tot!AZ158</f>
        <v>0</v>
      </c>
      <c r="AW3" s="19">
        <f>Mov.tot!BA158</f>
        <v>0</v>
      </c>
      <c r="AX3" s="19">
        <f>Mov.tot!BB158</f>
        <v>0</v>
      </c>
      <c r="AY3" s="19">
        <f>Mov.tot!BC158</f>
        <v>0</v>
      </c>
      <c r="AZ3" s="19">
        <f>Mov.tot!BD158</f>
        <v>0</v>
      </c>
      <c r="BA3" s="19">
        <f>Mov.tot!BE158</f>
        <v>0</v>
      </c>
      <c r="BB3" s="19">
        <f>Mov.tot!BF158</f>
        <v>0</v>
      </c>
      <c r="BC3" s="19">
        <f>Mov.tot!BG158</f>
        <v>0</v>
      </c>
      <c r="BD3" s="19">
        <f>Mov.tot!BH158</f>
        <v>0</v>
      </c>
      <c r="BE3" s="19">
        <f>Mov.tot!BI158</f>
        <v>-316.95</v>
      </c>
      <c r="BF3" s="19">
        <f>Mov.tot!BJ158</f>
        <v>-11</v>
      </c>
      <c r="BG3" s="19">
        <f>Mov.tot!BK158</f>
        <v>-1075.98</v>
      </c>
      <c r="BH3" s="19">
        <f>Mov.tot!BL158</f>
        <v>0</v>
      </c>
      <c r="BI3" s="19">
        <f>Mov.tot!BM158</f>
        <v>-4.9700000000000006</v>
      </c>
      <c r="BJ3" s="19">
        <f>Mov.tot!BN158</f>
        <v>-62.800000000000004</v>
      </c>
      <c r="BK3" s="19">
        <f>Mov.tot!BO158</f>
        <v>-4.76</v>
      </c>
      <c r="BL3" s="19">
        <f>Mov.tot!BP158</f>
        <v>-12.17</v>
      </c>
      <c r="BM3" s="19">
        <f>Mov.tot!BQ158</f>
        <v>-10</v>
      </c>
      <c r="BN3" s="19">
        <f>Mov.tot!BR158</f>
        <v>-246.97</v>
      </c>
      <c r="BO3" s="19">
        <f>Mov.tot!BS158</f>
        <v>-43.26</v>
      </c>
      <c r="BP3" s="19">
        <f>Mov.tot!BT158</f>
        <v>-651.36</v>
      </c>
      <c r="BQ3" s="19">
        <f>Mov.tot!BU158</f>
        <v>-92.46</v>
      </c>
      <c r="BR3" s="19">
        <f>Mov.tot!BV158</f>
        <v>0</v>
      </c>
      <c r="BS3" s="19">
        <f>Mov.tot!BW158</f>
        <v>-60</v>
      </c>
      <c r="BT3" s="19">
        <f>Mov.tot!BX158</f>
        <v>-280</v>
      </c>
      <c r="BU3" s="19">
        <f>Mov.tot!BY158</f>
        <v>0</v>
      </c>
      <c r="BV3" s="19">
        <f>Mov.tot!BZ158</f>
        <v>-7489.95</v>
      </c>
    </row>
    <row r="4" spans="1:74" ht="14.45" customHeight="1">
      <c r="A4" s="9">
        <v>40483</v>
      </c>
      <c r="B4" s="19">
        <f>Mov.tot!F240</f>
        <v>0</v>
      </c>
      <c r="C4" s="19">
        <f>Mov.tot!G240</f>
        <v>0</v>
      </c>
      <c r="D4" s="19">
        <f>Mov.tot!H240</f>
        <v>0</v>
      </c>
      <c r="E4" s="19">
        <f>Mov.tot!I240</f>
        <v>0</v>
      </c>
      <c r="F4" s="19">
        <f>Mov.tot!J240</f>
        <v>0</v>
      </c>
      <c r="G4" s="19">
        <f>Mov.tot!K240</f>
        <v>0</v>
      </c>
      <c r="H4" s="19">
        <f>Mov.tot!L240</f>
        <v>2295.34</v>
      </c>
      <c r="I4" s="19">
        <f>Mov.tot!M240</f>
        <v>0</v>
      </c>
      <c r="J4" s="19">
        <f>Mov.tot!N240</f>
        <v>621</v>
      </c>
      <c r="K4" s="19">
        <f>Mov.tot!O240</f>
        <v>1196.5</v>
      </c>
      <c r="L4" s="19">
        <f>Mov.tot!P240</f>
        <v>261</v>
      </c>
      <c r="M4" s="19">
        <f>Mov.tot!Q240</f>
        <v>0</v>
      </c>
      <c r="N4" s="19">
        <f>Mov.tot!R240</f>
        <v>0</v>
      </c>
      <c r="O4" s="19">
        <f>Mov.tot!S240</f>
        <v>0</v>
      </c>
      <c r="P4" s="19">
        <f>Mov.tot!T240</f>
        <v>0</v>
      </c>
      <c r="Q4" s="19">
        <f>Mov.tot!U240</f>
        <v>0</v>
      </c>
      <c r="R4" s="19">
        <f>Mov.tot!V240</f>
        <v>0</v>
      </c>
      <c r="S4" s="19">
        <f>Mov.tot!W240</f>
        <v>0</v>
      </c>
      <c r="T4" s="19">
        <f>Mov.tot!X240</f>
        <v>0</v>
      </c>
      <c r="U4" s="19">
        <f>Mov.tot!Y240</f>
        <v>0</v>
      </c>
      <c r="V4" s="19">
        <f>Mov.tot!Z240</f>
        <v>0</v>
      </c>
      <c r="W4" s="19">
        <f>Mov.tot!AA240</f>
        <v>0</v>
      </c>
      <c r="X4" s="19">
        <f>Mov.tot!AB240</f>
        <v>0</v>
      </c>
      <c r="Y4" s="19">
        <f>Mov.tot!AC240</f>
        <v>0</v>
      </c>
      <c r="Z4" s="19">
        <f>Mov.tot!AD240</f>
        <v>0</v>
      </c>
      <c r="AA4" s="19">
        <f>Mov.tot!AE240</f>
        <v>0</v>
      </c>
      <c r="AB4" s="19">
        <f>Mov.tot!AF240</f>
        <v>0</v>
      </c>
      <c r="AC4" s="19">
        <f>Mov.tot!AG240</f>
        <v>-1744.04</v>
      </c>
      <c r="AD4" s="19">
        <f>Mov.tot!AH240</f>
        <v>-454.88365839762025</v>
      </c>
      <c r="AE4" s="19">
        <f>Mov.tot!AI240</f>
        <v>-370.75</v>
      </c>
      <c r="AF4" s="19">
        <f>Mov.tot!AJ240</f>
        <v>0</v>
      </c>
      <c r="AG4" s="19">
        <f>Mov.tot!AK240</f>
        <v>0</v>
      </c>
      <c r="AH4" s="19">
        <f>Mov.tot!AL240</f>
        <v>-867.84</v>
      </c>
      <c r="AI4" s="19">
        <f>Mov.tot!AM240</f>
        <v>-621.16999999999996</v>
      </c>
      <c r="AJ4" s="19">
        <f>Mov.tot!AN240</f>
        <v>-256.77248933890741</v>
      </c>
      <c r="AK4" s="19">
        <f>Mov.tot!AO240</f>
        <v>-927.11</v>
      </c>
      <c r="AL4" s="19">
        <f>Mov.tot!AP240</f>
        <v>-381.61385226347227</v>
      </c>
      <c r="AM4" s="19">
        <f>Mov.tot!AQ240</f>
        <v>0</v>
      </c>
      <c r="AN4" s="19">
        <f>Mov.tot!AR240</f>
        <v>0</v>
      </c>
      <c r="AO4" s="19">
        <f>Mov.tot!AS240</f>
        <v>0</v>
      </c>
      <c r="AP4" s="19">
        <f>Mov.tot!AT240</f>
        <v>0</v>
      </c>
      <c r="AQ4" s="19">
        <f>Mov.tot!AU240</f>
        <v>0</v>
      </c>
      <c r="AR4" s="19">
        <f>Mov.tot!AV240</f>
        <v>-23.04</v>
      </c>
      <c r="AS4" s="19">
        <f>Mov.tot!AW240</f>
        <v>0</v>
      </c>
      <c r="AT4" s="19">
        <f>Mov.tot!AX240</f>
        <v>0</v>
      </c>
      <c r="AU4" s="19">
        <f>Mov.tot!AY240</f>
        <v>0</v>
      </c>
      <c r="AV4" s="19">
        <f>Mov.tot!AZ240</f>
        <v>0</v>
      </c>
      <c r="AW4" s="19">
        <f>Mov.tot!BA240</f>
        <v>0</v>
      </c>
      <c r="AX4" s="19">
        <f>Mov.tot!BB240</f>
        <v>0</v>
      </c>
      <c r="AY4" s="19">
        <f>Mov.tot!BC240</f>
        <v>0</v>
      </c>
      <c r="AZ4" s="19">
        <f>Mov.tot!BD240</f>
        <v>0</v>
      </c>
      <c r="BA4" s="19">
        <f>Mov.tot!BE240</f>
        <v>0</v>
      </c>
      <c r="BB4" s="19">
        <f>Mov.tot!BF240</f>
        <v>0</v>
      </c>
      <c r="BC4" s="19">
        <f>Mov.tot!BG240</f>
        <v>0</v>
      </c>
      <c r="BD4" s="19">
        <f>Mov.tot!BH240</f>
        <v>0</v>
      </c>
      <c r="BE4" s="19">
        <f>Mov.tot!BI240</f>
        <v>-123.66</v>
      </c>
      <c r="BF4" s="19">
        <f>Mov.tot!BJ240</f>
        <v>0</v>
      </c>
      <c r="BG4" s="19">
        <f>Mov.tot!BK240</f>
        <v>0</v>
      </c>
      <c r="BH4" s="19">
        <f>Mov.tot!BL240</f>
        <v>0</v>
      </c>
      <c r="BI4" s="19">
        <f>Mov.tot!BM240</f>
        <v>-1.5</v>
      </c>
      <c r="BJ4" s="19">
        <f>Mov.tot!BN240</f>
        <v>-26.799999999999997</v>
      </c>
      <c r="BK4" s="19">
        <f>Mov.tot!BO240</f>
        <v>1.0200000000000002</v>
      </c>
      <c r="BL4" s="19">
        <f>Mov.tot!BP240</f>
        <v>-4.6400000000000006</v>
      </c>
      <c r="BM4" s="19">
        <f>Mov.tot!BQ240</f>
        <v>0</v>
      </c>
      <c r="BN4" s="19">
        <f>Mov.tot!BR240</f>
        <v>0</v>
      </c>
      <c r="BO4" s="19">
        <f>Mov.tot!BS240</f>
        <v>-66.45</v>
      </c>
      <c r="BP4" s="19">
        <f>Mov.tot!BT240</f>
        <v>-162.84</v>
      </c>
      <c r="BQ4" s="19">
        <f>Mov.tot!BU240</f>
        <v>-43.3</v>
      </c>
      <c r="BR4" s="19">
        <f>Mov.tot!BV240</f>
        <v>0</v>
      </c>
      <c r="BS4" s="19">
        <f>Mov.tot!BW240</f>
        <v>0</v>
      </c>
      <c r="BT4" s="19">
        <f>Mov.tot!BX240</f>
        <v>198</v>
      </c>
      <c r="BU4" s="19">
        <f>Mov.tot!BY240</f>
        <v>4373.84</v>
      </c>
      <c r="BV4" s="19">
        <f>Mov.tot!BZ240</f>
        <v>-5877.3899999999994</v>
      </c>
    </row>
    <row r="5" spans="1:74" ht="14.45" customHeight="1">
      <c r="A5" s="9">
        <v>40513</v>
      </c>
      <c r="B5" s="19">
        <f>Mov.tot!F320</f>
        <v>0</v>
      </c>
      <c r="C5" s="19">
        <f>Mov.tot!G320</f>
        <v>0</v>
      </c>
      <c r="D5" s="19">
        <f>Mov.tot!H320</f>
        <v>944</v>
      </c>
      <c r="E5" s="19">
        <f>Mov.tot!I320</f>
        <v>1720</v>
      </c>
      <c r="F5" s="19">
        <f>Mov.tot!J320</f>
        <v>0</v>
      </c>
      <c r="G5" s="19">
        <f>Mov.tot!K320</f>
        <v>57</v>
      </c>
      <c r="H5" s="19">
        <f>Mov.tot!L320</f>
        <v>2279</v>
      </c>
      <c r="I5" s="19">
        <f>Mov.tot!M320</f>
        <v>0</v>
      </c>
      <c r="J5" s="19">
        <f>Mov.tot!N320</f>
        <v>578</v>
      </c>
      <c r="K5" s="19">
        <f>Mov.tot!O320</f>
        <v>1089</v>
      </c>
      <c r="L5" s="19">
        <f>Mov.tot!P320</f>
        <v>316.5</v>
      </c>
      <c r="M5" s="19">
        <f>Mov.tot!Q320</f>
        <v>0</v>
      </c>
      <c r="N5" s="19">
        <f>Mov.tot!R320</f>
        <v>0</v>
      </c>
      <c r="O5" s="19">
        <f>Mov.tot!S320</f>
        <v>0</v>
      </c>
      <c r="P5" s="19">
        <f>Mov.tot!T320</f>
        <v>0</v>
      </c>
      <c r="Q5" s="19">
        <f>Mov.tot!U320</f>
        <v>0</v>
      </c>
      <c r="R5" s="19">
        <f>Mov.tot!V320</f>
        <v>0</v>
      </c>
      <c r="S5" s="19">
        <f>Mov.tot!W320</f>
        <v>24</v>
      </c>
      <c r="T5" s="19">
        <f>Mov.tot!X320</f>
        <v>0</v>
      </c>
      <c r="U5" s="19">
        <f>Mov.tot!Y320</f>
        <v>0</v>
      </c>
      <c r="V5" s="19">
        <f>Mov.tot!Z320</f>
        <v>0</v>
      </c>
      <c r="W5" s="19">
        <f>Mov.tot!AA320</f>
        <v>0</v>
      </c>
      <c r="X5" s="19">
        <f>Mov.tot!AB320</f>
        <v>0</v>
      </c>
      <c r="Y5" s="19">
        <f>Mov.tot!AC320</f>
        <v>0</v>
      </c>
      <c r="Z5" s="19">
        <f>Mov.tot!AD320</f>
        <v>0</v>
      </c>
      <c r="AA5" s="19">
        <f>Mov.tot!AE320</f>
        <v>0</v>
      </c>
      <c r="AB5" s="19">
        <f>Mov.tot!AF320</f>
        <v>0</v>
      </c>
      <c r="AC5" s="19">
        <f>Mov.tot!AG320</f>
        <v>-1764.04</v>
      </c>
      <c r="AD5" s="19">
        <f>Mov.tot!AH320</f>
        <v>-485.82039069344842</v>
      </c>
      <c r="AE5" s="19">
        <f>Mov.tot!AI320</f>
        <v>-302</v>
      </c>
      <c r="AF5" s="19">
        <f>Mov.tot!AJ320</f>
        <v>0</v>
      </c>
      <c r="AG5" s="19">
        <f>Mov.tot!AK320</f>
        <v>0</v>
      </c>
      <c r="AH5" s="19">
        <f>Mov.tot!AL320</f>
        <v>0</v>
      </c>
      <c r="AI5" s="19">
        <f>Mov.tot!AM320</f>
        <v>-621.16999999999996</v>
      </c>
      <c r="AJ5" s="19">
        <f>Mov.tot!AN320</f>
        <v>-295.14769499518667</v>
      </c>
      <c r="AK5" s="19">
        <f>Mov.tot!AO320</f>
        <v>-927.11</v>
      </c>
      <c r="AL5" s="19">
        <f>Mov.tot!AP320</f>
        <v>-438.64616239954137</v>
      </c>
      <c r="AM5" s="19">
        <f>Mov.tot!AQ320</f>
        <v>0</v>
      </c>
      <c r="AN5" s="19">
        <f>Mov.tot!AR320</f>
        <v>0</v>
      </c>
      <c r="AO5" s="19">
        <f>Mov.tot!AS320</f>
        <v>0</v>
      </c>
      <c r="AP5" s="19">
        <f>Mov.tot!AT320</f>
        <v>0</v>
      </c>
      <c r="AQ5" s="19">
        <f>Mov.tot!AU320</f>
        <v>0</v>
      </c>
      <c r="AR5" s="19">
        <f>Mov.tot!AV320</f>
        <v>-145.69999999999999</v>
      </c>
      <c r="AS5" s="19">
        <f>Mov.tot!AW320</f>
        <v>-117.58</v>
      </c>
      <c r="AT5" s="19">
        <f>Mov.tot!AX320</f>
        <v>-525</v>
      </c>
      <c r="AU5" s="19">
        <f>Mov.tot!AY320</f>
        <v>0</v>
      </c>
      <c r="AV5" s="19">
        <f>Mov.tot!AZ320</f>
        <v>0</v>
      </c>
      <c r="AW5" s="19">
        <f>Mov.tot!BA320</f>
        <v>0</v>
      </c>
      <c r="AX5" s="19">
        <f>Mov.tot!BB320</f>
        <v>0</v>
      </c>
      <c r="AY5" s="19">
        <f>Mov.tot!BC320</f>
        <v>0</v>
      </c>
      <c r="AZ5" s="19">
        <f>Mov.tot!BD320</f>
        <v>0</v>
      </c>
      <c r="BA5" s="19">
        <f>Mov.tot!BE320</f>
        <v>0</v>
      </c>
      <c r="BB5" s="19">
        <f>Mov.tot!BF320</f>
        <v>0</v>
      </c>
      <c r="BC5" s="19">
        <f>Mov.tot!BG320</f>
        <v>0</v>
      </c>
      <c r="BD5" s="19">
        <f>Mov.tot!BH320</f>
        <v>0</v>
      </c>
      <c r="BE5" s="19">
        <f>Mov.tot!BI320</f>
        <v>-138.06</v>
      </c>
      <c r="BF5" s="19">
        <f>Mov.tot!BJ320</f>
        <v>0</v>
      </c>
      <c r="BG5" s="19">
        <f>Mov.tot!BK320</f>
        <v>-46.67</v>
      </c>
      <c r="BH5" s="19">
        <f>Mov.tot!BL320</f>
        <v>0</v>
      </c>
      <c r="BI5" s="19">
        <f>Mov.tot!BM320</f>
        <v>0</v>
      </c>
      <c r="BJ5" s="19">
        <f>Mov.tot!BN320</f>
        <v>-31.4</v>
      </c>
      <c r="BK5" s="19">
        <f>Mov.tot!BO320</f>
        <v>-0.67999999999999994</v>
      </c>
      <c r="BL5" s="19">
        <f>Mov.tot!BP320</f>
        <v>-5.7800000000000011</v>
      </c>
      <c r="BM5" s="19">
        <f>Mov.tot!BQ320</f>
        <v>0</v>
      </c>
      <c r="BN5" s="19">
        <f>Mov.tot!BR320</f>
        <v>0</v>
      </c>
      <c r="BO5" s="19">
        <f>Mov.tot!BS320</f>
        <v>-44.85</v>
      </c>
      <c r="BP5" s="19">
        <f>Mov.tot!BT320</f>
        <v>-162.84</v>
      </c>
      <c r="BQ5" s="19">
        <f>Mov.tot!BU320</f>
        <v>-17.239999999999998</v>
      </c>
      <c r="BR5" s="19">
        <f>Mov.tot!BV320</f>
        <v>-60</v>
      </c>
      <c r="BS5" s="19">
        <f>Mov.tot!BW320</f>
        <v>0</v>
      </c>
      <c r="BT5" s="19">
        <f>Mov.tot!BX320</f>
        <v>-206.5</v>
      </c>
      <c r="BU5" s="19">
        <f>Mov.tot!BY320</f>
        <v>7007.5</v>
      </c>
      <c r="BV5" s="19">
        <f>Mov.tot!BZ320</f>
        <v>-6336.2342480881762</v>
      </c>
    </row>
    <row r="6" spans="1:74" ht="14.45" customHeight="1">
      <c r="A6" s="9">
        <v>40544</v>
      </c>
      <c r="B6" s="19">
        <f>Mov.tot!F443</f>
        <v>0</v>
      </c>
      <c r="C6" s="19">
        <f>Mov.tot!G443</f>
        <v>0</v>
      </c>
      <c r="D6" s="19">
        <f>Mov.tot!H443</f>
        <v>0</v>
      </c>
      <c r="E6" s="19">
        <f>Mov.tot!I443</f>
        <v>0</v>
      </c>
      <c r="F6" s="19">
        <f>Mov.tot!J443</f>
        <v>0</v>
      </c>
      <c r="G6" s="19">
        <f>Mov.tot!K443</f>
        <v>43</v>
      </c>
      <c r="H6" s="19">
        <f>Mov.tot!L443</f>
        <v>2137</v>
      </c>
      <c r="I6" s="19">
        <f>Mov.tot!M443</f>
        <v>881.5</v>
      </c>
      <c r="J6" s="19">
        <f>Mov.tot!N443</f>
        <v>466</v>
      </c>
      <c r="K6" s="19">
        <f>Mov.tot!O443</f>
        <v>1130</v>
      </c>
      <c r="L6" s="19">
        <f>Mov.tot!P443</f>
        <v>287.5</v>
      </c>
      <c r="M6" s="19">
        <f>Mov.tot!Q443</f>
        <v>0</v>
      </c>
      <c r="N6" s="19">
        <f>Mov.tot!R443</f>
        <v>0</v>
      </c>
      <c r="O6" s="19">
        <f>Mov.tot!S443</f>
        <v>0</v>
      </c>
      <c r="P6" s="19">
        <f>Mov.tot!T443</f>
        <v>0</v>
      </c>
      <c r="Q6" s="19">
        <f>Mov.tot!U443</f>
        <v>0</v>
      </c>
      <c r="R6" s="19">
        <f>Mov.tot!V443</f>
        <v>0</v>
      </c>
      <c r="S6" s="19">
        <f>Mov.tot!W443</f>
        <v>282</v>
      </c>
      <c r="T6" s="19">
        <f>Mov.tot!X443</f>
        <v>0</v>
      </c>
      <c r="U6" s="19">
        <f>Mov.tot!Y443</f>
        <v>0</v>
      </c>
      <c r="V6" s="19">
        <f>Mov.tot!Z443</f>
        <v>0</v>
      </c>
      <c r="W6" s="19">
        <f>Mov.tot!AA443</f>
        <v>9</v>
      </c>
      <c r="X6" s="19">
        <f>Mov.tot!AB443</f>
        <v>0</v>
      </c>
      <c r="Y6" s="19">
        <f>Mov.tot!AC443</f>
        <v>0</v>
      </c>
      <c r="Z6" s="19">
        <f>Mov.tot!AD443</f>
        <v>0</v>
      </c>
      <c r="AA6" s="19">
        <f>Mov.tot!AE443</f>
        <v>0</v>
      </c>
      <c r="AB6" s="19">
        <f>Mov.tot!AF443</f>
        <v>0</v>
      </c>
      <c r="AC6" s="19">
        <f>Mov.tot!AG443</f>
        <v>-1676.04</v>
      </c>
      <c r="AD6" s="19">
        <f>Mov.tot!AH443</f>
        <v>-478.15</v>
      </c>
      <c r="AE6" s="19">
        <f>Mov.tot!AI443</f>
        <v>-248.75</v>
      </c>
      <c r="AF6" s="19">
        <f>Mov.tot!AJ443</f>
        <v>0</v>
      </c>
      <c r="AG6" s="19">
        <f>Mov.tot!AK443</f>
        <v>-43.5</v>
      </c>
      <c r="AH6" s="19">
        <f>Mov.tot!AL443</f>
        <v>-881.5</v>
      </c>
      <c r="AI6" s="19">
        <f>Mov.tot!AM443</f>
        <v>-621.14</v>
      </c>
      <c r="AJ6" s="19">
        <f>Mov.tot!AN443</f>
        <v>-266.95</v>
      </c>
      <c r="AK6" s="19">
        <f>Mov.tot!AO443</f>
        <v>-468.2</v>
      </c>
      <c r="AL6" s="19">
        <f>Mov.tot!AP443</f>
        <v>-202.06493204469948</v>
      </c>
      <c r="AM6" s="19">
        <f>Mov.tot!AQ443</f>
        <v>0</v>
      </c>
      <c r="AN6" s="19">
        <f>Mov.tot!AR443</f>
        <v>0</v>
      </c>
      <c r="AO6" s="19">
        <f>Mov.tot!AS443</f>
        <v>0</v>
      </c>
      <c r="AP6" s="19">
        <f>Mov.tot!AT443</f>
        <v>0</v>
      </c>
      <c r="AQ6" s="19">
        <f>Mov.tot!AU443</f>
        <v>0</v>
      </c>
      <c r="AR6" s="19">
        <f>Mov.tot!AV443</f>
        <v>0</v>
      </c>
      <c r="AS6" s="19">
        <f>Mov.tot!AW443</f>
        <v>-75</v>
      </c>
      <c r="AT6" s="19">
        <f>Mov.tot!AX443</f>
        <v>0</v>
      </c>
      <c r="AU6" s="19">
        <f>Mov.tot!AY443</f>
        <v>0</v>
      </c>
      <c r="AV6" s="19">
        <f>Mov.tot!AZ443</f>
        <v>0</v>
      </c>
      <c r="AW6" s="19">
        <f>Mov.tot!BA443</f>
        <v>0</v>
      </c>
      <c r="AX6" s="19">
        <f>Mov.tot!BB443</f>
        <v>0</v>
      </c>
      <c r="AY6" s="19">
        <f>Mov.tot!BC443</f>
        <v>0</v>
      </c>
      <c r="AZ6" s="19">
        <f>Mov.tot!BD443</f>
        <v>0</v>
      </c>
      <c r="BA6" s="19">
        <f>Mov.tot!BE443</f>
        <v>0</v>
      </c>
      <c r="BB6" s="19">
        <f>Mov.tot!BF443</f>
        <v>0</v>
      </c>
      <c r="BC6" s="19">
        <f>Mov.tot!BG443</f>
        <v>0</v>
      </c>
      <c r="BD6" s="19">
        <f>Mov.tot!BH443</f>
        <v>0</v>
      </c>
      <c r="BE6" s="19">
        <f>Mov.tot!BI443</f>
        <v>-212.4</v>
      </c>
      <c r="BF6" s="19">
        <f>Mov.tot!BJ443</f>
        <v>0</v>
      </c>
      <c r="BG6" s="19">
        <f>Mov.tot!BK443</f>
        <v>0</v>
      </c>
      <c r="BH6" s="19">
        <f>Mov.tot!BL443</f>
        <v>0</v>
      </c>
      <c r="BI6" s="19">
        <f>Mov.tot!BM443</f>
        <v>-1.5</v>
      </c>
      <c r="BJ6" s="19">
        <f>Mov.tot!BN443</f>
        <v>-14.600000000000001</v>
      </c>
      <c r="BK6" s="19">
        <f>Mov.tot!BO443</f>
        <v>2.0400000000000005</v>
      </c>
      <c r="BL6" s="19">
        <f>Mov.tot!BP443</f>
        <v>-2.2700000000000005</v>
      </c>
      <c r="BM6" s="19">
        <f>Mov.tot!BQ443</f>
        <v>0</v>
      </c>
      <c r="BN6" s="19">
        <f>Mov.tot!BR443</f>
        <v>0</v>
      </c>
      <c r="BO6" s="19">
        <f>Mov.tot!BS443</f>
        <v>-37.65</v>
      </c>
      <c r="BP6" s="19">
        <f>Mov.tot!BT443</f>
        <v>-162.84</v>
      </c>
      <c r="BQ6" s="19">
        <f>Mov.tot!BU443</f>
        <v>0</v>
      </c>
      <c r="BR6" s="19">
        <f>Mov.tot!BV443</f>
        <v>0</v>
      </c>
      <c r="BS6" s="19">
        <f>Mov.tot!BW443</f>
        <v>0</v>
      </c>
      <c r="BT6" s="19">
        <f>Mov.tot!BX443</f>
        <v>343.5</v>
      </c>
      <c r="BU6" s="19">
        <f>Mov.tot!BY443</f>
        <v>5236</v>
      </c>
      <c r="BV6" s="19">
        <f>Mov.tot!BZ443</f>
        <v>-5047.014932044699</v>
      </c>
    </row>
    <row r="7" spans="1:74" ht="14.45" customHeight="1">
      <c r="A7" s="9">
        <v>40575</v>
      </c>
      <c r="B7" s="19">
        <f>Mov.tot!F553</f>
        <v>0</v>
      </c>
      <c r="C7" s="19">
        <f>Mov.tot!G553</f>
        <v>0</v>
      </c>
      <c r="D7" s="19">
        <f>Mov.tot!H553</f>
        <v>0</v>
      </c>
      <c r="E7" s="19">
        <f>Mov.tot!I553</f>
        <v>0</v>
      </c>
      <c r="F7" s="19">
        <f>Mov.tot!J553</f>
        <v>0</v>
      </c>
      <c r="G7" s="19">
        <f>Mov.tot!K553</f>
        <v>0</v>
      </c>
      <c r="H7" s="19">
        <f>Mov.tot!L553</f>
        <v>2273</v>
      </c>
      <c r="I7" s="19">
        <f>Mov.tot!M553</f>
        <v>0</v>
      </c>
      <c r="J7" s="19">
        <f>Mov.tot!N553</f>
        <v>294</v>
      </c>
      <c r="K7" s="19">
        <f>Mov.tot!O553</f>
        <v>1126</v>
      </c>
      <c r="L7" s="19">
        <f>Mov.tot!P553</f>
        <v>251.5</v>
      </c>
      <c r="M7" s="19">
        <f>Mov.tot!Q553</f>
        <v>0</v>
      </c>
      <c r="N7" s="19">
        <f>Mov.tot!R553</f>
        <v>0</v>
      </c>
      <c r="O7" s="19">
        <f>Mov.tot!S553</f>
        <v>2546.6999999999998</v>
      </c>
      <c r="P7" s="19">
        <f>Mov.tot!T553</f>
        <v>0</v>
      </c>
      <c r="Q7" s="19">
        <f>Mov.tot!U553</f>
        <v>0</v>
      </c>
      <c r="R7" s="19">
        <f>Mov.tot!V553</f>
        <v>0</v>
      </c>
      <c r="S7" s="19">
        <f>Mov.tot!W553</f>
        <v>12</v>
      </c>
      <c r="T7" s="19">
        <f>Mov.tot!X553</f>
        <v>0</v>
      </c>
      <c r="U7" s="19">
        <f>Mov.tot!Y553</f>
        <v>0</v>
      </c>
      <c r="V7" s="19">
        <f>Mov.tot!Z553</f>
        <v>0</v>
      </c>
      <c r="W7" s="19">
        <f>Mov.tot!AA553</f>
        <v>0</v>
      </c>
      <c r="X7" s="19">
        <f>Mov.tot!AB553</f>
        <v>0</v>
      </c>
      <c r="Y7" s="19">
        <f>Mov.tot!AC553</f>
        <v>0</v>
      </c>
      <c r="Z7" s="19">
        <f>Mov.tot!AD553</f>
        <v>0</v>
      </c>
      <c r="AA7" s="19">
        <f>Mov.tot!AE553</f>
        <v>0</v>
      </c>
      <c r="AB7" s="19">
        <f>Mov.tot!AF553</f>
        <v>0</v>
      </c>
      <c r="AC7" s="19">
        <f>Mov.tot!AG553</f>
        <v>-1450.71</v>
      </c>
      <c r="AD7" s="19">
        <f>Mov.tot!AH553</f>
        <v>-499.96</v>
      </c>
      <c r="AE7" s="19">
        <f>Mov.tot!AI553</f>
        <v>-162</v>
      </c>
      <c r="AF7" s="19">
        <f>Mov.tot!AJ553</f>
        <v>0</v>
      </c>
      <c r="AG7" s="19">
        <f>Mov.tot!AK553</f>
        <v>-31.5</v>
      </c>
      <c r="AH7" s="19">
        <f>Mov.tot!AL553</f>
        <v>0</v>
      </c>
      <c r="AI7" s="19">
        <f>Mov.tot!AM553</f>
        <v>-611.55999999999995</v>
      </c>
      <c r="AJ7" s="19">
        <f>Mov.tot!AN553</f>
        <v>-258.5</v>
      </c>
      <c r="AK7" s="19">
        <f>Mov.tot!AO553</f>
        <v>-461.89</v>
      </c>
      <c r="AL7" s="19">
        <f>Mov.tot!AP553</f>
        <v>-195.67</v>
      </c>
      <c r="AM7" s="19">
        <f>Mov.tot!AQ553</f>
        <v>0</v>
      </c>
      <c r="AN7" s="19">
        <f>Mov.tot!AR553</f>
        <v>0</v>
      </c>
      <c r="AO7" s="19">
        <f>Mov.tot!AS553</f>
        <v>0</v>
      </c>
      <c r="AP7" s="19">
        <f>Mov.tot!AT553</f>
        <v>0</v>
      </c>
      <c r="AQ7" s="19">
        <f>Mov.tot!AU553</f>
        <v>0</v>
      </c>
      <c r="AR7" s="19">
        <f>Mov.tot!AV553</f>
        <v>0</v>
      </c>
      <c r="AS7" s="19">
        <f>Mov.tot!AW553</f>
        <v>0</v>
      </c>
      <c r="AT7" s="19">
        <f>Mov.tot!AX553</f>
        <v>0</v>
      </c>
      <c r="AU7" s="19">
        <f>Mov.tot!AY553</f>
        <v>0</v>
      </c>
      <c r="AV7" s="19">
        <f>Mov.tot!AZ553</f>
        <v>0</v>
      </c>
      <c r="AW7" s="19">
        <f>Mov.tot!BA553</f>
        <v>0</v>
      </c>
      <c r="AX7" s="19">
        <f>Mov.tot!BB553</f>
        <v>0</v>
      </c>
      <c r="AY7" s="19">
        <f>Mov.tot!BC553</f>
        <v>0</v>
      </c>
      <c r="AZ7" s="19">
        <f>Mov.tot!BD553</f>
        <v>0</v>
      </c>
      <c r="BA7" s="19">
        <f>Mov.tot!BE553</f>
        <v>0</v>
      </c>
      <c r="BB7" s="19">
        <f>Mov.tot!BF553</f>
        <v>0</v>
      </c>
      <c r="BC7" s="19">
        <f>Mov.tot!BG553</f>
        <v>0</v>
      </c>
      <c r="BD7" s="19">
        <f>Mov.tot!BH553</f>
        <v>0</v>
      </c>
      <c r="BE7" s="19">
        <f>Mov.tot!BI553</f>
        <v>-138.06</v>
      </c>
      <c r="BF7" s="19">
        <f>Mov.tot!BJ553</f>
        <v>0</v>
      </c>
      <c r="BG7" s="19">
        <f>Mov.tot!BK553</f>
        <v>-188.8</v>
      </c>
      <c r="BH7" s="19">
        <f>Mov.tot!BL553</f>
        <v>0</v>
      </c>
      <c r="BI7" s="19">
        <f>Mov.tot!BM553</f>
        <v>0</v>
      </c>
      <c r="BJ7" s="19">
        <f>Mov.tot!BN553</f>
        <v>-27</v>
      </c>
      <c r="BK7" s="19">
        <f>Mov.tot!BO553</f>
        <v>-0.67999999999999994</v>
      </c>
      <c r="BL7" s="19">
        <f>Mov.tot!BP553</f>
        <v>-4.9799999999999995</v>
      </c>
      <c r="BM7" s="19">
        <f>Mov.tot!BQ553</f>
        <v>0</v>
      </c>
      <c r="BN7" s="19">
        <f>Mov.tot!BR553</f>
        <v>0</v>
      </c>
      <c r="BO7" s="19">
        <f>Mov.tot!BS553</f>
        <v>-45.16</v>
      </c>
      <c r="BP7" s="19">
        <f>Mov.tot!BT553</f>
        <v>-162.84</v>
      </c>
      <c r="BQ7" s="19">
        <f>Mov.tot!BU553</f>
        <v>-4.5</v>
      </c>
      <c r="BR7" s="19">
        <f>Mov.tot!BV553</f>
        <v>0</v>
      </c>
      <c r="BS7" s="19">
        <f>Mov.tot!BW553</f>
        <v>0</v>
      </c>
      <c r="BT7" s="19">
        <f>Mov.tot!BX553</f>
        <v>-25</v>
      </c>
      <c r="BU7" s="19">
        <f>Mov.tot!BY553</f>
        <v>6503.2</v>
      </c>
      <c r="BV7" s="19">
        <f>Mov.tot!BZ553</f>
        <v>-4268.8099999999995</v>
      </c>
    </row>
    <row r="8" spans="1:74" ht="14.45" customHeight="1">
      <c r="A8" s="9">
        <v>40603</v>
      </c>
      <c r="B8" s="19">
        <f>Mov.tot!F639</f>
        <v>0</v>
      </c>
      <c r="C8" s="19">
        <f>Mov.tot!G639</f>
        <v>0</v>
      </c>
      <c r="D8" s="19">
        <f>Mov.tot!H639</f>
        <v>0</v>
      </c>
      <c r="E8" s="19">
        <f>Mov.tot!I639</f>
        <v>0</v>
      </c>
      <c r="F8" s="19">
        <f>Mov.tot!J639</f>
        <v>0</v>
      </c>
      <c r="G8" s="19">
        <f>Mov.tot!K639</f>
        <v>0</v>
      </c>
      <c r="H8" s="19">
        <f>Mov.tot!L639</f>
        <v>2178</v>
      </c>
      <c r="I8" s="19">
        <f>Mov.tot!M639</f>
        <v>0</v>
      </c>
      <c r="J8" s="19">
        <f>Mov.tot!N639</f>
        <v>169.6</v>
      </c>
      <c r="K8" s="19">
        <f>Mov.tot!O639</f>
        <v>1077</v>
      </c>
      <c r="L8" s="19">
        <f>Mov.tot!P639</f>
        <v>246</v>
      </c>
      <c r="M8" s="19">
        <f>Mov.tot!Q639</f>
        <v>0</v>
      </c>
      <c r="N8" s="19">
        <f>Mov.tot!R639</f>
        <v>0</v>
      </c>
      <c r="O8" s="19">
        <f>Mov.tot!S639</f>
        <v>957.3</v>
      </c>
      <c r="P8" s="19">
        <f>Mov.tot!T639</f>
        <v>0</v>
      </c>
      <c r="Q8" s="19">
        <f>Mov.tot!U639</f>
        <v>0</v>
      </c>
      <c r="R8" s="19">
        <f>Mov.tot!V639</f>
        <v>0</v>
      </c>
      <c r="S8" s="19">
        <f>Mov.tot!W639</f>
        <v>18</v>
      </c>
      <c r="T8" s="19">
        <f>Mov.tot!X639</f>
        <v>0</v>
      </c>
      <c r="U8" s="19">
        <f>Mov.tot!Y639</f>
        <v>0</v>
      </c>
      <c r="V8" s="19">
        <f>Mov.tot!Z639</f>
        <v>0</v>
      </c>
      <c r="W8" s="19">
        <f>Mov.tot!AA639</f>
        <v>4.5</v>
      </c>
      <c r="X8" s="19">
        <f>Mov.tot!AB639</f>
        <v>0</v>
      </c>
      <c r="Y8" s="19">
        <f>Mov.tot!AC639</f>
        <v>0</v>
      </c>
      <c r="Z8" s="19">
        <f>Mov.tot!AD639</f>
        <v>0</v>
      </c>
      <c r="AA8" s="19">
        <f>Mov.tot!AE639</f>
        <v>0</v>
      </c>
      <c r="AB8" s="19">
        <f>Mov.tot!AF639</f>
        <v>0</v>
      </c>
      <c r="AC8" s="19">
        <f>Mov.tot!AG639</f>
        <v>-1450.71</v>
      </c>
      <c r="AD8" s="19">
        <f>Mov.tot!AH639</f>
        <v>-593.56999999999994</v>
      </c>
      <c r="AE8" s="19">
        <f>Mov.tot!AI639</f>
        <v>-128</v>
      </c>
      <c r="AF8" s="19">
        <f>Mov.tot!AJ639</f>
        <v>0</v>
      </c>
      <c r="AG8" s="19">
        <f>Mov.tot!AK639</f>
        <v>-908.6</v>
      </c>
      <c r="AH8" s="19">
        <f>Mov.tot!AL639</f>
        <v>0</v>
      </c>
      <c r="AI8" s="19">
        <f>Mov.tot!AM639</f>
        <v>-605.64</v>
      </c>
      <c r="AJ8" s="19">
        <f>Mov.tot!AN639</f>
        <v>-285.73</v>
      </c>
      <c r="AK8" s="19">
        <f>Mov.tot!AO639</f>
        <v>-410.96999999999997</v>
      </c>
      <c r="AL8" s="19">
        <f>Mov.tot!AP639</f>
        <v>-210.89</v>
      </c>
      <c r="AM8" s="19">
        <f>Mov.tot!AQ639</f>
        <v>0</v>
      </c>
      <c r="AN8" s="19">
        <f>Mov.tot!AR639</f>
        <v>0</v>
      </c>
      <c r="AO8" s="19">
        <f>Mov.tot!AS639</f>
        <v>0</v>
      </c>
      <c r="AP8" s="19">
        <f>Mov.tot!AT639</f>
        <v>-3283.16</v>
      </c>
      <c r="AQ8" s="19">
        <f>Mov.tot!AU639</f>
        <v>0</v>
      </c>
      <c r="AR8" s="19">
        <f>Mov.tot!AV639</f>
        <v>0</v>
      </c>
      <c r="AS8" s="19">
        <f>Mov.tot!AW639</f>
        <v>0</v>
      </c>
      <c r="AT8" s="19">
        <f>Mov.tot!AX639</f>
        <v>0</v>
      </c>
      <c r="AU8" s="19">
        <f>Mov.tot!AY639</f>
        <v>0</v>
      </c>
      <c r="AV8" s="19">
        <f>Mov.tot!AZ639</f>
        <v>0</v>
      </c>
      <c r="AW8" s="19">
        <f>Mov.tot!BA639</f>
        <v>0</v>
      </c>
      <c r="AX8" s="19">
        <f>Mov.tot!BB639</f>
        <v>0</v>
      </c>
      <c r="AY8" s="19">
        <f>Mov.tot!BC639</f>
        <v>0</v>
      </c>
      <c r="AZ8" s="19">
        <f>Mov.tot!BD639</f>
        <v>0</v>
      </c>
      <c r="BA8" s="19">
        <f>Mov.tot!BE639</f>
        <v>0</v>
      </c>
      <c r="BB8" s="19">
        <f>Mov.tot!BF639</f>
        <v>0</v>
      </c>
      <c r="BC8" s="19">
        <f>Mov.tot!BG639</f>
        <v>0</v>
      </c>
      <c r="BD8" s="19">
        <f>Mov.tot!BH639</f>
        <v>0</v>
      </c>
      <c r="BE8" s="19">
        <f>Mov.tot!BI639</f>
        <v>-138.06</v>
      </c>
      <c r="BF8" s="19">
        <f>Mov.tot!BJ639</f>
        <v>0</v>
      </c>
      <c r="BG8" s="19">
        <f>Mov.tot!BK639</f>
        <v>0</v>
      </c>
      <c r="BH8" s="19">
        <f>Mov.tot!BL639</f>
        <v>0</v>
      </c>
      <c r="BI8" s="19">
        <f>Mov.tot!BM639</f>
        <v>-3.99</v>
      </c>
      <c r="BJ8" s="19">
        <f>Mov.tot!BN639</f>
        <v>-24.2</v>
      </c>
      <c r="BK8" s="19">
        <f>Mov.tot!BO639</f>
        <v>-0.34</v>
      </c>
      <c r="BL8" s="19">
        <f>Mov.tot!BP639</f>
        <v>-4.42</v>
      </c>
      <c r="BM8" s="19">
        <f>Mov.tot!BQ639</f>
        <v>0</v>
      </c>
      <c r="BN8" s="19">
        <f>Mov.tot!BR639</f>
        <v>0</v>
      </c>
      <c r="BO8" s="19">
        <f>Mov.tot!BS639</f>
        <v>-54.34</v>
      </c>
      <c r="BP8" s="19">
        <f>Mov.tot!BT639</f>
        <v>-162.84</v>
      </c>
      <c r="BQ8" s="19">
        <f>Mov.tot!BU639</f>
        <v>0</v>
      </c>
      <c r="BR8" s="19">
        <f>Mov.tot!BV639</f>
        <v>0</v>
      </c>
      <c r="BS8" s="19">
        <f>Mov.tot!BW639</f>
        <v>0</v>
      </c>
      <c r="BT8" s="19">
        <f>Mov.tot!BX639</f>
        <v>7</v>
      </c>
      <c r="BU8" s="19">
        <f>Mov.tot!BY639</f>
        <v>4650.3999999999996</v>
      </c>
      <c r="BV8" s="19">
        <f>Mov.tot!BZ639</f>
        <v>-8258.4599999999991</v>
      </c>
    </row>
    <row r="9" spans="1:74" ht="14.45" customHeight="1">
      <c r="A9" s="9">
        <v>40634</v>
      </c>
      <c r="B9" s="19">
        <f>Mov.tot!F705</f>
        <v>0</v>
      </c>
      <c r="C9" s="19">
        <f>Mov.tot!G705</f>
        <v>0</v>
      </c>
      <c r="D9" s="19">
        <f>Mov.tot!H705</f>
        <v>0</v>
      </c>
      <c r="E9" s="19">
        <f>Mov.tot!I705</f>
        <v>0</v>
      </c>
      <c r="F9" s="19">
        <f>Mov.tot!J705</f>
        <v>0</v>
      </c>
      <c r="G9" s="19">
        <f>Mov.tot!K705</f>
        <v>0</v>
      </c>
      <c r="H9" s="19">
        <f>Mov.tot!L705</f>
        <v>2120</v>
      </c>
      <c r="I9" s="19">
        <f>Mov.tot!M705</f>
        <v>820</v>
      </c>
      <c r="J9" s="19">
        <f>Mov.tot!N705</f>
        <v>194</v>
      </c>
      <c r="K9" s="19">
        <f>Mov.tot!O705</f>
        <v>1080</v>
      </c>
      <c r="L9" s="19">
        <f>Mov.tot!P705</f>
        <v>281</v>
      </c>
      <c r="M9" s="19">
        <f>Mov.tot!Q705</f>
        <v>0</v>
      </c>
      <c r="N9" s="19">
        <f>Mov.tot!R705</f>
        <v>0</v>
      </c>
      <c r="O9" s="19">
        <f>Mov.tot!S705</f>
        <v>0</v>
      </c>
      <c r="P9" s="19">
        <f>Mov.tot!T705</f>
        <v>0</v>
      </c>
      <c r="Q9" s="19">
        <f>Mov.tot!U705</f>
        <v>0</v>
      </c>
      <c r="R9" s="19">
        <f>Mov.tot!V705</f>
        <v>0</v>
      </c>
      <c r="S9" s="19">
        <f>Mov.tot!W705</f>
        <v>6</v>
      </c>
      <c r="T9" s="19">
        <f>Mov.tot!X705</f>
        <v>0</v>
      </c>
      <c r="U9" s="19">
        <f>Mov.tot!Y705</f>
        <v>0</v>
      </c>
      <c r="V9" s="19">
        <f>Mov.tot!Z705</f>
        <v>0</v>
      </c>
      <c r="W9" s="19">
        <f>Mov.tot!AA705</f>
        <v>0</v>
      </c>
      <c r="X9" s="19">
        <f>Mov.tot!AB705</f>
        <v>0</v>
      </c>
      <c r="Y9" s="19">
        <f>Mov.tot!AC705</f>
        <v>0</v>
      </c>
      <c r="Z9" s="19">
        <f>Mov.tot!AD705</f>
        <v>0</v>
      </c>
      <c r="AA9" s="19">
        <f>Mov.tot!AE705</f>
        <v>0</v>
      </c>
      <c r="AB9" s="19">
        <f>Mov.tot!AF705</f>
        <v>0</v>
      </c>
      <c r="AC9" s="19">
        <f>Mov.tot!AG705</f>
        <v>-1450.71</v>
      </c>
      <c r="AD9" s="19">
        <f>Mov.tot!AH705</f>
        <v>-499.9674785280526</v>
      </c>
      <c r="AE9" s="19">
        <f>Mov.tot!AI705</f>
        <v>-160</v>
      </c>
      <c r="AF9" s="19">
        <f>Mov.tot!AJ705</f>
        <v>0</v>
      </c>
      <c r="AG9" s="19">
        <f>Mov.tot!AK705</f>
        <v>0</v>
      </c>
      <c r="AH9" s="19">
        <f>Mov.tot!AL705</f>
        <v>0</v>
      </c>
      <c r="AI9" s="19">
        <f>Mov.tot!AM705</f>
        <v>-611.55999999999995</v>
      </c>
      <c r="AJ9" s="19">
        <f>Mov.tot!AN705</f>
        <v>-258.49747933451073</v>
      </c>
      <c r="AK9" s="19">
        <f>Mov.tot!AO705</f>
        <v>-461.89</v>
      </c>
      <c r="AL9" s="19">
        <f>Mov.tot!AP705</f>
        <v>-195.66747933451074</v>
      </c>
      <c r="AM9" s="19">
        <f>Mov.tot!AQ705</f>
        <v>0</v>
      </c>
      <c r="AN9" s="19">
        <f>Mov.tot!AR705</f>
        <v>0</v>
      </c>
      <c r="AO9" s="19">
        <f>Mov.tot!AS705</f>
        <v>0</v>
      </c>
      <c r="AP9" s="19">
        <f>Mov.tot!AT705</f>
        <v>0</v>
      </c>
      <c r="AQ9" s="19">
        <f>Mov.tot!AU705</f>
        <v>0</v>
      </c>
      <c r="AR9" s="19">
        <f>Mov.tot!AV705</f>
        <v>0</v>
      </c>
      <c r="AS9" s="19">
        <f>Mov.tot!AW705</f>
        <v>0</v>
      </c>
      <c r="AT9" s="19">
        <f>Mov.tot!AX705</f>
        <v>0</v>
      </c>
      <c r="AU9" s="19">
        <f>Mov.tot!AY705</f>
        <v>0</v>
      </c>
      <c r="AV9" s="19">
        <f>Mov.tot!AZ705</f>
        <v>0</v>
      </c>
      <c r="AW9" s="19">
        <f>Mov.tot!BA705</f>
        <v>0</v>
      </c>
      <c r="AX9" s="19">
        <f>Mov.tot!BB705</f>
        <v>0</v>
      </c>
      <c r="AY9" s="19">
        <f>Mov.tot!BC705</f>
        <v>0</v>
      </c>
      <c r="AZ9" s="19">
        <f>Mov.tot!BD705</f>
        <v>0</v>
      </c>
      <c r="BA9" s="19">
        <f>Mov.tot!BE705</f>
        <v>0</v>
      </c>
      <c r="BB9" s="19">
        <f>Mov.tot!BF705</f>
        <v>0</v>
      </c>
      <c r="BC9" s="19">
        <f>Mov.tot!BG705</f>
        <v>0</v>
      </c>
      <c r="BD9" s="19">
        <f>Mov.tot!BH705</f>
        <v>0</v>
      </c>
      <c r="BE9" s="19">
        <f>Mov.tot!BI705</f>
        <v>-138.06</v>
      </c>
      <c r="BF9" s="19">
        <f>Mov.tot!BJ705</f>
        <v>0</v>
      </c>
      <c r="BG9" s="19">
        <f>Mov.tot!BK705</f>
        <v>0</v>
      </c>
      <c r="BH9" s="19">
        <f>Mov.tot!BL705</f>
        <v>0</v>
      </c>
      <c r="BI9" s="19">
        <f>Mov.tot!BM705</f>
        <v>0</v>
      </c>
      <c r="BJ9" s="19">
        <f>Mov.tot!BN705</f>
        <v>-32.6</v>
      </c>
      <c r="BK9" s="19">
        <f>Mov.tot!BO705</f>
        <v>-1.4</v>
      </c>
      <c r="BL9" s="19">
        <f>Mov.tot!BP705</f>
        <v>-6.1199999999999992</v>
      </c>
      <c r="BM9" s="19">
        <f>Mov.tot!BQ705</f>
        <v>0</v>
      </c>
      <c r="BN9" s="19">
        <f>Mov.tot!BR705</f>
        <v>0</v>
      </c>
      <c r="BO9" s="19">
        <f>Mov.tot!BS705</f>
        <v>-33.75</v>
      </c>
      <c r="BP9" s="19">
        <f>Mov.tot!BT705</f>
        <v>-162.84</v>
      </c>
      <c r="BQ9" s="19">
        <f>Mov.tot!BU705</f>
        <v>-28.95</v>
      </c>
      <c r="BR9" s="19">
        <f>Mov.tot!BV705</f>
        <v>0</v>
      </c>
      <c r="BS9" s="19">
        <f>Mov.tot!BW705</f>
        <v>0</v>
      </c>
      <c r="BT9" s="19">
        <f>Mov.tot!BX705</f>
        <v>-155</v>
      </c>
      <c r="BU9" s="19">
        <f>Mov.tot!BY705</f>
        <v>4501</v>
      </c>
      <c r="BV9" s="19">
        <f>Mov.tot!BZ705</f>
        <v>-4197.0124371970742</v>
      </c>
    </row>
    <row r="10" spans="1:74" ht="14.45" customHeight="1">
      <c r="A10" s="9">
        <v>40664</v>
      </c>
      <c r="B10" s="19">
        <f>Mov.tot!F769</f>
        <v>0</v>
      </c>
      <c r="C10" s="19">
        <f>Mov.tot!G769</f>
        <v>0</v>
      </c>
      <c r="D10" s="19">
        <f>Mov.tot!H769</f>
        <v>0</v>
      </c>
      <c r="E10" s="19">
        <f>Mov.tot!I769</f>
        <v>0</v>
      </c>
      <c r="F10" s="19">
        <f>Mov.tot!J769</f>
        <v>0</v>
      </c>
      <c r="G10" s="19">
        <f>Mov.tot!K769</f>
        <v>0</v>
      </c>
      <c r="H10" s="19">
        <f>Mov.tot!L769</f>
        <v>2107</v>
      </c>
      <c r="I10" s="19">
        <f>Mov.tot!M769</f>
        <v>0</v>
      </c>
      <c r="J10" s="19">
        <f>Mov.tot!N769</f>
        <v>138</v>
      </c>
      <c r="K10" s="19">
        <f>Mov.tot!O769</f>
        <v>1101</v>
      </c>
      <c r="L10" s="19">
        <f>Mov.tot!P769</f>
        <v>417</v>
      </c>
      <c r="M10" s="19">
        <f>Mov.tot!Q769</f>
        <v>0</v>
      </c>
      <c r="N10" s="19">
        <f>Mov.tot!R769</f>
        <v>0</v>
      </c>
      <c r="O10" s="19">
        <f>Mov.tot!S769</f>
        <v>0</v>
      </c>
      <c r="P10" s="19">
        <f>Mov.tot!T769</f>
        <v>0</v>
      </c>
      <c r="Q10" s="19">
        <f>Mov.tot!U769</f>
        <v>0</v>
      </c>
      <c r="R10" s="19">
        <f>Mov.tot!V769</f>
        <v>0</v>
      </c>
      <c r="S10" s="19">
        <f>Mov.tot!W769</f>
        <v>6</v>
      </c>
      <c r="T10" s="19">
        <f>Mov.tot!X769</f>
        <v>0</v>
      </c>
      <c r="U10" s="19">
        <f>Mov.tot!Y769</f>
        <v>0</v>
      </c>
      <c r="V10" s="19">
        <f>Mov.tot!Z769</f>
        <v>0</v>
      </c>
      <c r="W10" s="19">
        <f>Mov.tot!AA769</f>
        <v>0</v>
      </c>
      <c r="X10" s="19">
        <f>Mov.tot!AB769</f>
        <v>0</v>
      </c>
      <c r="Y10" s="19">
        <f>Mov.tot!AC769</f>
        <v>0</v>
      </c>
      <c r="Z10" s="19">
        <f>Mov.tot!AD769</f>
        <v>0</v>
      </c>
      <c r="AA10" s="19">
        <f>Mov.tot!AE769</f>
        <v>0</v>
      </c>
      <c r="AB10" s="19">
        <f>Mov.tot!AF769</f>
        <v>0</v>
      </c>
      <c r="AC10" s="19">
        <f>Mov.tot!AG769</f>
        <v>-1450.71</v>
      </c>
      <c r="AD10" s="19">
        <f>Mov.tot!AH769</f>
        <v>-499.9674785280526</v>
      </c>
      <c r="AE10" s="19">
        <f>Mov.tot!AI769</f>
        <v>-160</v>
      </c>
      <c r="AF10" s="19">
        <f>Mov.tot!AJ769</f>
        <v>0</v>
      </c>
      <c r="AG10" s="19">
        <f>Mov.tot!AK769</f>
        <v>0</v>
      </c>
      <c r="AH10" s="19">
        <f>Mov.tot!AL769</f>
        <v>-820</v>
      </c>
      <c r="AI10" s="19">
        <f>Mov.tot!AM769</f>
        <v>-611.55999999999995</v>
      </c>
      <c r="AJ10" s="19">
        <f>Mov.tot!AN769</f>
        <v>-258.49747933451073</v>
      </c>
      <c r="AK10" s="19">
        <f>Mov.tot!AO769</f>
        <v>-461.89</v>
      </c>
      <c r="AL10" s="19">
        <f>Mov.tot!AP769</f>
        <v>-195.66747933451074</v>
      </c>
      <c r="AM10" s="19">
        <f>Mov.tot!AQ769</f>
        <v>0</v>
      </c>
      <c r="AN10" s="19">
        <f>Mov.tot!AR769</f>
        <v>0</v>
      </c>
      <c r="AO10" s="19">
        <f>Mov.tot!AS769</f>
        <v>0</v>
      </c>
      <c r="AP10" s="19">
        <f>Mov.tot!AT769</f>
        <v>0</v>
      </c>
      <c r="AQ10" s="19">
        <f>Mov.tot!AU769</f>
        <v>0</v>
      </c>
      <c r="AR10" s="19">
        <f>Mov.tot!AV769</f>
        <v>0</v>
      </c>
      <c r="AS10" s="19">
        <f>Mov.tot!AW769</f>
        <v>0</v>
      </c>
      <c r="AT10" s="19">
        <f>Mov.tot!AX769</f>
        <v>0</v>
      </c>
      <c r="AU10" s="19">
        <f>Mov.tot!AY769</f>
        <v>0</v>
      </c>
      <c r="AV10" s="19">
        <f>Mov.tot!AZ769</f>
        <v>0</v>
      </c>
      <c r="AW10" s="19">
        <f>Mov.tot!BA769</f>
        <v>0</v>
      </c>
      <c r="AX10" s="19">
        <f>Mov.tot!BB769</f>
        <v>0</v>
      </c>
      <c r="AY10" s="19">
        <f>Mov.tot!BC769</f>
        <v>0</v>
      </c>
      <c r="AZ10" s="19">
        <f>Mov.tot!BD769</f>
        <v>0</v>
      </c>
      <c r="BA10" s="19">
        <f>Mov.tot!BE769</f>
        <v>0</v>
      </c>
      <c r="BB10" s="19">
        <f>Mov.tot!BF769</f>
        <v>0</v>
      </c>
      <c r="BC10" s="19">
        <f>Mov.tot!BG769</f>
        <v>-15899.95</v>
      </c>
      <c r="BD10" s="19">
        <f>Mov.tot!BH769</f>
        <v>0</v>
      </c>
      <c r="BE10" s="19">
        <f>Mov.tot!BI769</f>
        <v>-138.06</v>
      </c>
      <c r="BF10" s="19">
        <f>Mov.tot!BJ769</f>
        <v>0</v>
      </c>
      <c r="BG10" s="19">
        <f>Mov.tot!BK769</f>
        <v>-857.5</v>
      </c>
      <c r="BH10" s="19">
        <f>Mov.tot!BL769</f>
        <v>0</v>
      </c>
      <c r="BI10" s="19">
        <f>Mov.tot!BM769</f>
        <v>-4.5</v>
      </c>
      <c r="BJ10" s="19">
        <f>Mov.tot!BN769</f>
        <v>-15.2</v>
      </c>
      <c r="BK10" s="19">
        <f>Mov.tot!BO769</f>
        <v>1.0399999999999998</v>
      </c>
      <c r="BL10" s="19">
        <f>Mov.tot!BP769</f>
        <v>-2.56</v>
      </c>
      <c r="BM10" s="19">
        <f>Mov.tot!BQ769</f>
        <v>0</v>
      </c>
      <c r="BN10" s="19">
        <f>Mov.tot!BR769</f>
        <v>0</v>
      </c>
      <c r="BO10" s="19">
        <f>Mov.tot!BS769</f>
        <v>-26.48</v>
      </c>
      <c r="BP10" s="19">
        <f>Mov.tot!BT769</f>
        <v>-162.84</v>
      </c>
      <c r="BQ10" s="19">
        <f>Mov.tot!BU769</f>
        <v>-15.7</v>
      </c>
      <c r="BR10" s="19">
        <f>Mov.tot!BV769</f>
        <v>0</v>
      </c>
      <c r="BS10" s="19">
        <f>Mov.tot!BW769</f>
        <v>0</v>
      </c>
      <c r="BT10" s="19">
        <f>Mov.tot!BX769</f>
        <v>120.01</v>
      </c>
      <c r="BU10" s="19">
        <f>Mov.tot!BY769</f>
        <v>3769</v>
      </c>
      <c r="BV10" s="19">
        <f>Mov.tot!BZ769</f>
        <v>-21460.032437197082</v>
      </c>
    </row>
    <row r="11" spans="1:74" ht="14.45" customHeight="1">
      <c r="A11" s="9">
        <v>40695</v>
      </c>
      <c r="B11" s="19">
        <f>Mov.tot!F901</f>
        <v>0</v>
      </c>
      <c r="C11" s="19">
        <f>Mov.tot!G901</f>
        <v>0</v>
      </c>
      <c r="D11" s="19">
        <f>Mov.tot!H901</f>
        <v>0</v>
      </c>
      <c r="E11" s="19">
        <f>Mov.tot!I901</f>
        <v>0</v>
      </c>
      <c r="F11" s="19">
        <f>Mov.tot!J901</f>
        <v>0</v>
      </c>
      <c r="G11" s="19">
        <f>Mov.tot!K901</f>
        <v>0</v>
      </c>
      <c r="H11" s="19">
        <f>Mov.tot!L901</f>
        <v>1570.57</v>
      </c>
      <c r="I11" s="19">
        <f>Mov.tot!M901</f>
        <v>0</v>
      </c>
      <c r="J11" s="19">
        <f>Mov.tot!N901</f>
        <v>121.3</v>
      </c>
      <c r="K11" s="19">
        <f>Mov.tot!O901</f>
        <v>575.5</v>
      </c>
      <c r="L11" s="19">
        <f>Mov.tot!P901</f>
        <v>353.5</v>
      </c>
      <c r="M11" s="19">
        <f>Mov.tot!Q901</f>
        <v>0</v>
      </c>
      <c r="N11" s="19">
        <f>Mov.tot!R901</f>
        <v>0</v>
      </c>
      <c r="O11" s="19">
        <f>Mov.tot!S901</f>
        <v>0</v>
      </c>
      <c r="P11" s="19">
        <f>Mov.tot!T901</f>
        <v>0</v>
      </c>
      <c r="Q11" s="19">
        <f>Mov.tot!U901</f>
        <v>0</v>
      </c>
      <c r="R11" s="19">
        <f>Mov.tot!V901</f>
        <v>0</v>
      </c>
      <c r="S11" s="19">
        <f>Mov.tot!W901</f>
        <v>6</v>
      </c>
      <c r="T11" s="19">
        <f>Mov.tot!X901</f>
        <v>0</v>
      </c>
      <c r="U11" s="19">
        <f>Mov.tot!Y901</f>
        <v>0</v>
      </c>
      <c r="V11" s="19">
        <f>Mov.tot!Z901</f>
        <v>770.24999999999977</v>
      </c>
      <c r="W11" s="19">
        <f>Mov.tot!AA901</f>
        <v>0</v>
      </c>
      <c r="X11" s="19">
        <f>Mov.tot!AB901</f>
        <v>0</v>
      </c>
      <c r="Y11" s="19">
        <f>Mov.tot!AC901</f>
        <v>0</v>
      </c>
      <c r="Z11" s="19">
        <f>Mov.tot!AD901</f>
        <v>0</v>
      </c>
      <c r="AA11" s="19">
        <f>Mov.tot!AE901</f>
        <v>0</v>
      </c>
      <c r="AB11" s="19">
        <f>Mov.tot!AF901</f>
        <v>0</v>
      </c>
      <c r="AC11" s="19">
        <f>Mov.tot!AG901</f>
        <v>-1160.2099999999998</v>
      </c>
      <c r="AD11" s="19">
        <f>Mov.tot!AH901</f>
        <v>-466.29121839090516</v>
      </c>
      <c r="AE11" s="19">
        <f>Mov.tot!AI901</f>
        <v>-60</v>
      </c>
      <c r="AF11" s="19">
        <f>Mov.tot!AJ901</f>
        <v>0</v>
      </c>
      <c r="AG11" s="19">
        <f>Mov.tot!AK901</f>
        <v>0</v>
      </c>
      <c r="AH11" s="19">
        <f>Mov.tot!AL901</f>
        <v>0</v>
      </c>
      <c r="AI11" s="19">
        <f>Mov.tot!AM901</f>
        <v>-521.375</v>
      </c>
      <c r="AJ11" s="19">
        <f>Mov.tot!AN901</f>
        <v>-241.69822862216935</v>
      </c>
      <c r="AK11" s="19">
        <f>Mov.tot!AO901</f>
        <v>-354.11500000000001</v>
      </c>
      <c r="AL11" s="19">
        <f>Mov.tot!AP901</f>
        <v>-182.96055298692551</v>
      </c>
      <c r="AM11" s="19">
        <f>Mov.tot!AQ901</f>
        <v>0</v>
      </c>
      <c r="AN11" s="19">
        <f>Mov.tot!AR901</f>
        <v>0</v>
      </c>
      <c r="AO11" s="19">
        <f>Mov.tot!AS901</f>
        <v>0</v>
      </c>
      <c r="AP11" s="19">
        <f>Mov.tot!AT901</f>
        <v>0</v>
      </c>
      <c r="AQ11" s="19">
        <f>Mov.tot!AU901</f>
        <v>0</v>
      </c>
      <c r="AR11" s="19">
        <f>Mov.tot!AV901</f>
        <v>0</v>
      </c>
      <c r="AS11" s="19">
        <f>Mov.tot!AW901</f>
        <v>0</v>
      </c>
      <c r="AT11" s="19">
        <f>Mov.tot!AX901</f>
        <v>0</v>
      </c>
      <c r="AU11" s="19">
        <f>Mov.tot!AY901</f>
        <v>0</v>
      </c>
      <c r="AV11" s="19">
        <f>Mov.tot!AZ901</f>
        <v>0</v>
      </c>
      <c r="AW11" s="19">
        <f>Mov.tot!BA901</f>
        <v>-1709.78</v>
      </c>
      <c r="AX11" s="19">
        <f>Mov.tot!BB901</f>
        <v>0</v>
      </c>
      <c r="AY11" s="19">
        <f>Mov.tot!BC901</f>
        <v>0</v>
      </c>
      <c r="AZ11" s="19">
        <f>Mov.tot!BD901</f>
        <v>0</v>
      </c>
      <c r="BA11" s="19">
        <f>Mov.tot!BE901</f>
        <v>0</v>
      </c>
      <c r="BB11" s="19">
        <f>Mov.tot!BF901</f>
        <v>0</v>
      </c>
      <c r="BC11" s="19">
        <f>Mov.tot!BG901</f>
        <v>0</v>
      </c>
      <c r="BD11" s="19">
        <f>Mov.tot!BH901</f>
        <v>0</v>
      </c>
      <c r="BE11" s="19">
        <f>Mov.tot!BI901</f>
        <v>-410.88</v>
      </c>
      <c r="BF11" s="19">
        <f>Mov.tot!BJ901</f>
        <v>0</v>
      </c>
      <c r="BG11" s="19">
        <f>Mov.tot!BK901</f>
        <v>-812.26</v>
      </c>
      <c r="BH11" s="19">
        <f>Mov.tot!BL901</f>
        <v>0</v>
      </c>
      <c r="BI11" s="19">
        <f>Mov.tot!BM901</f>
        <v>-5</v>
      </c>
      <c r="BJ11" s="19">
        <f>Mov.tot!BN901</f>
        <v>-19.2</v>
      </c>
      <c r="BK11" s="19">
        <f>Mov.tot!BO901</f>
        <v>0.34</v>
      </c>
      <c r="BL11" s="19">
        <f>Mov.tot!BP901</f>
        <v>-3.4099999999999997</v>
      </c>
      <c r="BM11" s="19">
        <f>Mov.tot!BQ901</f>
        <v>-10</v>
      </c>
      <c r="BN11" s="19">
        <f>Mov.tot!BR901</f>
        <v>0</v>
      </c>
      <c r="BO11" s="19">
        <f>Mov.tot!BS901</f>
        <v>-57.19</v>
      </c>
      <c r="BP11" s="19">
        <f>Mov.tot!BT901</f>
        <v>-162.84</v>
      </c>
      <c r="BQ11" s="19">
        <f>Mov.tot!BU901</f>
        <v>0</v>
      </c>
      <c r="BR11" s="19">
        <f>Mov.tot!BV901</f>
        <v>0</v>
      </c>
      <c r="BS11" s="19">
        <f>Mov.tot!BW901</f>
        <v>0</v>
      </c>
      <c r="BT11" s="19">
        <f>Mov.tot!BX901</f>
        <v>53</v>
      </c>
      <c r="BU11" s="19">
        <f>Mov.tot!BY901</f>
        <v>3397.12</v>
      </c>
      <c r="BV11" s="19">
        <f>Mov.tot!BZ901</f>
        <v>-6123.869999999999</v>
      </c>
    </row>
    <row r="12" spans="1:74" ht="14.45" customHeight="1">
      <c r="A12" s="9">
        <v>40725</v>
      </c>
      <c r="B12" s="19">
        <f>Mov.tot!F907</f>
        <v>0</v>
      </c>
      <c r="C12" s="19">
        <f>Mov.tot!G907</f>
        <v>0</v>
      </c>
      <c r="D12" s="19">
        <f>Mov.tot!H907</f>
        <v>0</v>
      </c>
      <c r="E12" s="19">
        <f>Mov.tot!I907</f>
        <v>0</v>
      </c>
      <c r="F12" s="19">
        <f>Mov.tot!J907</f>
        <v>0</v>
      </c>
      <c r="G12" s="19">
        <f>Mov.tot!K907</f>
        <v>0</v>
      </c>
      <c r="H12" s="19">
        <f>Mov.tot!L907</f>
        <v>0</v>
      </c>
      <c r="I12" s="19">
        <f>Mov.tot!M907</f>
        <v>0</v>
      </c>
      <c r="J12" s="19">
        <f>Mov.tot!N907</f>
        <v>0</v>
      </c>
      <c r="K12" s="19">
        <f>Mov.tot!O907</f>
        <v>0</v>
      </c>
      <c r="L12" s="19">
        <f>Mov.tot!P907</f>
        <v>0</v>
      </c>
      <c r="M12" s="19">
        <f>Mov.tot!Q907</f>
        <v>0</v>
      </c>
      <c r="N12" s="19">
        <f>Mov.tot!R907</f>
        <v>0</v>
      </c>
      <c r="O12" s="19">
        <f>Mov.tot!S907</f>
        <v>0</v>
      </c>
      <c r="P12" s="19">
        <f>Mov.tot!T907</f>
        <v>0</v>
      </c>
      <c r="Q12" s="19">
        <f>Mov.tot!U907</f>
        <v>0</v>
      </c>
      <c r="R12" s="19">
        <f>Mov.tot!V907</f>
        <v>0</v>
      </c>
      <c r="S12" s="19">
        <f>Mov.tot!W907</f>
        <v>0</v>
      </c>
      <c r="T12" s="19">
        <f>Mov.tot!X907</f>
        <v>0</v>
      </c>
      <c r="U12" s="19">
        <f>Mov.tot!Y907</f>
        <v>0</v>
      </c>
      <c r="V12" s="19">
        <f>Mov.tot!Z907</f>
        <v>0</v>
      </c>
      <c r="W12" s="19">
        <f>Mov.tot!AA907</f>
        <v>0</v>
      </c>
      <c r="X12" s="19">
        <f>Mov.tot!AB907</f>
        <v>0</v>
      </c>
      <c r="Y12" s="19">
        <f>Mov.tot!AC907</f>
        <v>0</v>
      </c>
      <c r="Z12" s="19">
        <f>Mov.tot!AD907</f>
        <v>0</v>
      </c>
      <c r="AA12" s="19">
        <f>Mov.tot!AE907</f>
        <v>0</v>
      </c>
      <c r="AB12" s="19">
        <f>Mov.tot!AF907</f>
        <v>0</v>
      </c>
      <c r="AC12" s="19">
        <f>Mov.tot!AG907</f>
        <v>0</v>
      </c>
      <c r="AD12" s="19">
        <f>Mov.tot!AH907</f>
        <v>0</v>
      </c>
      <c r="AE12" s="19">
        <f>Mov.tot!AI907</f>
        <v>0</v>
      </c>
      <c r="AF12" s="19">
        <f>Mov.tot!AJ907</f>
        <v>0</v>
      </c>
      <c r="AG12" s="19">
        <f>Mov.tot!AK907</f>
        <v>0</v>
      </c>
      <c r="AH12" s="19">
        <f>Mov.tot!AL907</f>
        <v>0</v>
      </c>
      <c r="AI12" s="19">
        <f>Mov.tot!AM907</f>
        <v>0</v>
      </c>
      <c r="AJ12" s="19">
        <f>Mov.tot!AN907</f>
        <v>0</v>
      </c>
      <c r="AK12" s="19">
        <f>Mov.tot!AO907</f>
        <v>0</v>
      </c>
      <c r="AL12" s="19">
        <f>Mov.tot!AP907</f>
        <v>0</v>
      </c>
      <c r="AM12" s="19">
        <f>Mov.tot!AQ907</f>
        <v>0</v>
      </c>
      <c r="AN12" s="19">
        <f>Mov.tot!AR907</f>
        <v>0</v>
      </c>
      <c r="AO12" s="19">
        <f>Mov.tot!AS907</f>
        <v>0</v>
      </c>
      <c r="AP12" s="19">
        <f>Mov.tot!AT907</f>
        <v>0</v>
      </c>
      <c r="AQ12" s="19">
        <f>Mov.tot!AU907</f>
        <v>0</v>
      </c>
      <c r="AR12" s="19">
        <f>Mov.tot!AV907</f>
        <v>0</v>
      </c>
      <c r="AS12" s="19">
        <f>Mov.tot!AW907</f>
        <v>0</v>
      </c>
      <c r="AT12" s="19">
        <f>Mov.tot!AX907</f>
        <v>0</v>
      </c>
      <c r="AU12" s="19">
        <f>Mov.tot!AY907</f>
        <v>0</v>
      </c>
      <c r="AV12" s="19">
        <f>Mov.tot!AZ907</f>
        <v>0</v>
      </c>
      <c r="AW12" s="19">
        <f>Mov.tot!BA907</f>
        <v>0</v>
      </c>
      <c r="AX12" s="19">
        <f>Mov.tot!BB907</f>
        <v>0</v>
      </c>
      <c r="AY12" s="19">
        <f>Mov.tot!BC907</f>
        <v>0</v>
      </c>
      <c r="AZ12" s="19">
        <f>Mov.tot!BD907</f>
        <v>0</v>
      </c>
      <c r="BA12" s="19">
        <f>Mov.tot!BE907</f>
        <v>0</v>
      </c>
      <c r="BB12" s="19">
        <f>Mov.tot!BF907</f>
        <v>0</v>
      </c>
      <c r="BC12" s="19">
        <f>Mov.tot!BG907</f>
        <v>0</v>
      </c>
      <c r="BD12" s="19">
        <f>Mov.tot!BH907</f>
        <v>0</v>
      </c>
      <c r="BE12" s="19">
        <f>Mov.tot!BI907</f>
        <v>-138.06</v>
      </c>
      <c r="BF12" s="19">
        <f>Mov.tot!BJ907</f>
        <v>0</v>
      </c>
      <c r="BG12" s="19">
        <f>Mov.tot!BK907</f>
        <v>0</v>
      </c>
      <c r="BH12" s="19">
        <f>Mov.tot!BL907</f>
        <v>0</v>
      </c>
      <c r="BI12" s="19">
        <f>Mov.tot!BM907</f>
        <v>0</v>
      </c>
      <c r="BJ12" s="19">
        <f>Mov.tot!BN907</f>
        <v>0</v>
      </c>
      <c r="BK12" s="19">
        <f>Mov.tot!BO907</f>
        <v>0</v>
      </c>
      <c r="BL12" s="19">
        <f>Mov.tot!BP907</f>
        <v>0</v>
      </c>
      <c r="BM12" s="19">
        <f>Mov.tot!BQ907</f>
        <v>0</v>
      </c>
      <c r="BN12" s="19">
        <f>Mov.tot!BR907</f>
        <v>0</v>
      </c>
      <c r="BO12" s="19">
        <f>Mov.tot!BS907</f>
        <v>-54.07</v>
      </c>
      <c r="BP12" s="19">
        <f>Mov.tot!BT907</f>
        <v>-162.84</v>
      </c>
      <c r="BQ12" s="19">
        <f>Mov.tot!BU907</f>
        <v>-141.13999999999999</v>
      </c>
      <c r="BR12" s="19">
        <f>Mov.tot!BV907</f>
        <v>0</v>
      </c>
      <c r="BS12" s="19">
        <f>Mov.tot!BW907</f>
        <v>0</v>
      </c>
      <c r="BT12" s="19">
        <f>Mov.tot!BX907</f>
        <v>0</v>
      </c>
      <c r="BU12" s="19">
        <f>Mov.tot!BY907</f>
        <v>0</v>
      </c>
      <c r="BV12" s="19">
        <f>Mov.tot!BZ907</f>
        <v>-496.11</v>
      </c>
    </row>
    <row r="13" spans="1:74" ht="14.45" customHeight="1">
      <c r="A13" s="9">
        <v>40756</v>
      </c>
      <c r="B13" s="19">
        <f>Mov.tot!F923</f>
        <v>0</v>
      </c>
      <c r="C13" s="19">
        <f>Mov.tot!G923</f>
        <v>0</v>
      </c>
      <c r="D13" s="19">
        <f>Mov.tot!H923</f>
        <v>1416</v>
      </c>
      <c r="E13" s="19">
        <f>Mov.tot!I923</f>
        <v>0</v>
      </c>
      <c r="F13" s="19">
        <f>Mov.tot!J923</f>
        <v>255</v>
      </c>
      <c r="G13" s="19">
        <f>Mov.tot!K923</f>
        <v>0</v>
      </c>
      <c r="H13" s="19">
        <f>Mov.tot!L923</f>
        <v>24.83</v>
      </c>
      <c r="I13" s="19">
        <f>Mov.tot!M923</f>
        <v>0</v>
      </c>
      <c r="J13" s="19">
        <f>Mov.tot!N923</f>
        <v>0</v>
      </c>
      <c r="K13" s="19">
        <f>Mov.tot!O923</f>
        <v>0</v>
      </c>
      <c r="L13" s="19">
        <f>Mov.tot!P923</f>
        <v>0</v>
      </c>
      <c r="M13" s="19">
        <f>Mov.tot!Q923</f>
        <v>0</v>
      </c>
      <c r="N13" s="19">
        <f>Mov.tot!R923</f>
        <v>0</v>
      </c>
      <c r="O13" s="19">
        <f>Mov.tot!S923</f>
        <v>0</v>
      </c>
      <c r="P13" s="19">
        <f>Mov.tot!T923</f>
        <v>0</v>
      </c>
      <c r="Q13" s="19">
        <f>Mov.tot!U923</f>
        <v>0</v>
      </c>
      <c r="R13" s="19">
        <f>Mov.tot!V923</f>
        <v>0</v>
      </c>
      <c r="S13" s="19">
        <f>Mov.tot!W923</f>
        <v>0</v>
      </c>
      <c r="T13" s="19">
        <f>Mov.tot!X923</f>
        <v>0</v>
      </c>
      <c r="U13" s="19">
        <f>Mov.tot!Y923</f>
        <v>0</v>
      </c>
      <c r="V13" s="19">
        <f>Mov.tot!Z923</f>
        <v>0</v>
      </c>
      <c r="W13" s="19">
        <f>Mov.tot!AA923</f>
        <v>0</v>
      </c>
      <c r="X13" s="19">
        <f>Mov.tot!AB923</f>
        <v>0</v>
      </c>
      <c r="Y13" s="19">
        <f>Mov.tot!AC923</f>
        <v>0</v>
      </c>
      <c r="Z13" s="19">
        <f>Mov.tot!AD923</f>
        <v>0</v>
      </c>
      <c r="AA13" s="19">
        <f>Mov.tot!AE923</f>
        <v>0</v>
      </c>
      <c r="AB13" s="19">
        <f>Mov.tot!AF923</f>
        <v>0</v>
      </c>
      <c r="AC13" s="19">
        <f>Mov.tot!AG923</f>
        <v>0</v>
      </c>
      <c r="AD13" s="19">
        <f>Mov.tot!AH923</f>
        <v>0</v>
      </c>
      <c r="AE13" s="19">
        <f>Mov.tot!AI923</f>
        <v>0</v>
      </c>
      <c r="AF13" s="19">
        <f>Mov.tot!AJ923</f>
        <v>0</v>
      </c>
      <c r="AG13" s="19">
        <f>Mov.tot!AK923</f>
        <v>0</v>
      </c>
      <c r="AH13" s="19">
        <f>Mov.tot!AL923</f>
        <v>0</v>
      </c>
      <c r="AI13" s="19">
        <f>Mov.tot!AM923</f>
        <v>0</v>
      </c>
      <c r="AJ13" s="19">
        <f>Mov.tot!AN923</f>
        <v>0</v>
      </c>
      <c r="AK13" s="19">
        <f>Mov.tot!AO923</f>
        <v>0</v>
      </c>
      <c r="AL13" s="19">
        <f>Mov.tot!AP923</f>
        <v>0</v>
      </c>
      <c r="AM13" s="19">
        <f>Mov.tot!AQ923</f>
        <v>0</v>
      </c>
      <c r="AN13" s="19">
        <f>Mov.tot!AR923</f>
        <v>0</v>
      </c>
      <c r="AO13" s="19">
        <f>Mov.tot!AS923</f>
        <v>0</v>
      </c>
      <c r="AP13" s="19">
        <f>Mov.tot!AT923</f>
        <v>0</v>
      </c>
      <c r="AQ13" s="19">
        <f>Mov.tot!AU923</f>
        <v>0</v>
      </c>
      <c r="AR13" s="19">
        <f>Mov.tot!AV923</f>
        <v>0</v>
      </c>
      <c r="AS13" s="19">
        <f>Mov.tot!AW923</f>
        <v>0</v>
      </c>
      <c r="AT13" s="19">
        <f>Mov.tot!AX923</f>
        <v>0</v>
      </c>
      <c r="AU13" s="19">
        <f>Mov.tot!AY923</f>
        <v>0</v>
      </c>
      <c r="AV13" s="19">
        <f>Mov.tot!AZ923</f>
        <v>0</v>
      </c>
      <c r="AW13" s="19">
        <f>Mov.tot!BA923</f>
        <v>59.87</v>
      </c>
      <c r="AX13" s="19">
        <f>Mov.tot!BB923</f>
        <v>0</v>
      </c>
      <c r="AY13" s="19">
        <f>Mov.tot!BC923</f>
        <v>0</v>
      </c>
      <c r="AZ13" s="19">
        <f>Mov.tot!BD923</f>
        <v>0</v>
      </c>
      <c r="BA13" s="19">
        <f>Mov.tot!BE923</f>
        <v>0</v>
      </c>
      <c r="BB13" s="19">
        <f>Mov.tot!BF923</f>
        <v>0</v>
      </c>
      <c r="BC13" s="19">
        <f>Mov.tot!BG923</f>
        <v>0</v>
      </c>
      <c r="BD13" s="19">
        <f>Mov.tot!BH923</f>
        <v>0</v>
      </c>
      <c r="BE13" s="19">
        <f>Mov.tot!BI923</f>
        <v>-138.06</v>
      </c>
      <c r="BF13" s="19">
        <f>Mov.tot!BJ923</f>
        <v>0</v>
      </c>
      <c r="BG13" s="19">
        <f>Mov.tot!BK923</f>
        <v>-384</v>
      </c>
      <c r="BH13" s="19">
        <f>Mov.tot!BL923</f>
        <v>0</v>
      </c>
      <c r="BI13" s="19">
        <f>Mov.tot!BM923</f>
        <v>-6</v>
      </c>
      <c r="BJ13" s="19">
        <f>Mov.tot!BN923</f>
        <v>4</v>
      </c>
      <c r="BK13" s="19">
        <f>Mov.tot!BO923</f>
        <v>0.68</v>
      </c>
      <c r="BL13" s="19">
        <f>Mov.tot!BP923</f>
        <v>0.84</v>
      </c>
      <c r="BM13" s="19">
        <f>Mov.tot!BQ923</f>
        <v>0</v>
      </c>
      <c r="BN13" s="19">
        <f>Mov.tot!BR923</f>
        <v>0</v>
      </c>
      <c r="BO13" s="19">
        <f>Mov.tot!BS923</f>
        <v>-2.04</v>
      </c>
      <c r="BP13" s="19">
        <f>Mov.tot!BT923</f>
        <v>-162.84</v>
      </c>
      <c r="BQ13" s="19">
        <f>Mov.tot!BU923</f>
        <v>-70.72999999999999</v>
      </c>
      <c r="BR13" s="19">
        <f>Mov.tot!BV923</f>
        <v>-60</v>
      </c>
      <c r="BS13" s="19">
        <f>Mov.tot!BW923</f>
        <v>0</v>
      </c>
      <c r="BT13" s="19">
        <f>Mov.tot!BX923</f>
        <v>0</v>
      </c>
      <c r="BU13" s="19">
        <f>Mov.tot!BY923</f>
        <v>1695.83</v>
      </c>
      <c r="BV13" s="19">
        <f>Mov.tot!BZ923</f>
        <v>-758.28000000000009</v>
      </c>
    </row>
    <row r="14" spans="1:74" ht="14.45" customHeight="1">
      <c r="A14" s="20" t="s">
        <v>523</v>
      </c>
      <c r="B14" s="17">
        <f>SUM(B2:B13)</f>
        <v>0</v>
      </c>
      <c r="C14" s="17">
        <f t="shared" ref="C14:BO14" si="0">SUM(C2:C13)</f>
        <v>0</v>
      </c>
      <c r="D14" s="17">
        <f t="shared" si="0"/>
        <v>2360</v>
      </c>
      <c r="E14" s="17">
        <f t="shared" si="0"/>
        <v>1720</v>
      </c>
      <c r="F14" s="17">
        <f t="shared" si="0"/>
        <v>255</v>
      </c>
      <c r="G14" s="17">
        <f t="shared" si="0"/>
        <v>5775</v>
      </c>
      <c r="H14" s="17">
        <f t="shared" si="0"/>
        <v>18874.400000000001</v>
      </c>
      <c r="I14" s="17">
        <f t="shared" si="0"/>
        <v>2569.34</v>
      </c>
      <c r="J14" s="17">
        <f t="shared" si="0"/>
        <v>3719.4</v>
      </c>
      <c r="K14" s="17">
        <f t="shared" si="0"/>
        <v>10550</v>
      </c>
      <c r="L14" s="17">
        <f t="shared" si="0"/>
        <v>3067.25</v>
      </c>
      <c r="M14" s="17">
        <f t="shared" si="0"/>
        <v>0</v>
      </c>
      <c r="N14" s="17">
        <f t="shared" si="0"/>
        <v>0</v>
      </c>
      <c r="O14" s="17">
        <f t="shared" si="0"/>
        <v>3504</v>
      </c>
      <c r="P14" s="17">
        <f t="shared" si="0"/>
        <v>0</v>
      </c>
      <c r="Q14" s="17">
        <f t="shared" si="0"/>
        <v>192</v>
      </c>
      <c r="R14" s="17">
        <f t="shared" si="0"/>
        <v>0</v>
      </c>
      <c r="S14" s="17">
        <f t="shared" si="0"/>
        <v>354</v>
      </c>
      <c r="T14" s="17">
        <f t="shared" si="0"/>
        <v>0</v>
      </c>
      <c r="U14" s="17">
        <f t="shared" si="0"/>
        <v>0</v>
      </c>
      <c r="V14" s="17">
        <f t="shared" si="0"/>
        <v>770.24999999999977</v>
      </c>
      <c r="W14" s="17">
        <f t="shared" si="0"/>
        <v>22.5</v>
      </c>
      <c r="X14" s="17">
        <f t="shared" si="0"/>
        <v>0</v>
      </c>
      <c r="Y14" s="17">
        <f t="shared" si="0"/>
        <v>20290.48</v>
      </c>
      <c r="Z14" s="17">
        <f t="shared" si="0"/>
        <v>0</v>
      </c>
      <c r="AA14" s="17">
        <f t="shared" si="0"/>
        <v>0</v>
      </c>
      <c r="AB14" s="17">
        <f t="shared" si="0"/>
        <v>0</v>
      </c>
      <c r="AC14" s="17">
        <f t="shared" si="0"/>
        <v>-14430.439999999999</v>
      </c>
      <c r="AD14" s="17">
        <f t="shared" si="0"/>
        <v>-4434.6505748510954</v>
      </c>
      <c r="AE14" s="17">
        <f t="shared" si="0"/>
        <v>-2193.5</v>
      </c>
      <c r="AF14" s="17">
        <f t="shared" si="0"/>
        <v>0</v>
      </c>
      <c r="AG14" s="17">
        <f t="shared" si="0"/>
        <v>-1283.25</v>
      </c>
      <c r="AH14" s="17">
        <f t="shared" si="0"/>
        <v>-2569.34</v>
      </c>
      <c r="AI14" s="17">
        <f t="shared" si="0"/>
        <v>-5945.3850000000002</v>
      </c>
      <c r="AJ14" s="17">
        <f t="shared" si="0"/>
        <v>-2379.2187898110114</v>
      </c>
      <c r="AK14" s="17">
        <f t="shared" si="0"/>
        <v>-6144.0750000000007</v>
      </c>
      <c r="AL14" s="17">
        <f t="shared" si="0"/>
        <v>-2385.7646898649168</v>
      </c>
      <c r="AM14" s="17">
        <f t="shared" si="0"/>
        <v>0</v>
      </c>
      <c r="AN14" s="17">
        <f t="shared" si="0"/>
        <v>0</v>
      </c>
      <c r="AO14" s="17">
        <f t="shared" si="0"/>
        <v>0</v>
      </c>
      <c r="AP14" s="17">
        <f t="shared" si="0"/>
        <v>-3283.16</v>
      </c>
      <c r="AQ14" s="17">
        <f t="shared" si="0"/>
        <v>0</v>
      </c>
      <c r="AR14" s="17">
        <f t="shared" si="0"/>
        <v>-195.64</v>
      </c>
      <c r="AS14" s="17">
        <f t="shared" si="0"/>
        <v>-192.57999999999998</v>
      </c>
      <c r="AT14" s="17">
        <f t="shared" si="0"/>
        <v>-525</v>
      </c>
      <c r="AU14" s="17">
        <f t="shared" si="0"/>
        <v>0</v>
      </c>
      <c r="AV14" s="17">
        <f t="shared" si="0"/>
        <v>0</v>
      </c>
      <c r="AW14" s="17">
        <f t="shared" si="0"/>
        <v>-1649.91</v>
      </c>
      <c r="AX14" s="17">
        <f t="shared" si="0"/>
        <v>0</v>
      </c>
      <c r="AY14" s="17">
        <f t="shared" si="0"/>
        <v>0</v>
      </c>
      <c r="AZ14" s="17">
        <f t="shared" si="0"/>
        <v>0</v>
      </c>
      <c r="BA14" s="17">
        <f t="shared" si="0"/>
        <v>0</v>
      </c>
      <c r="BB14" s="17">
        <f t="shared" si="0"/>
        <v>0</v>
      </c>
      <c r="BC14" s="17">
        <f t="shared" si="0"/>
        <v>-18056.850000000002</v>
      </c>
      <c r="BD14" s="17">
        <f t="shared" si="0"/>
        <v>0</v>
      </c>
      <c r="BE14" s="17">
        <f t="shared" si="0"/>
        <v>-2030.31</v>
      </c>
      <c r="BF14" s="17">
        <f t="shared" si="0"/>
        <v>-11</v>
      </c>
      <c r="BG14" s="17">
        <f t="shared" si="0"/>
        <v>-3365.21</v>
      </c>
      <c r="BH14" s="17">
        <f t="shared" ref="BH14:BI14" si="1">SUM(BH2:BH13)</f>
        <v>0</v>
      </c>
      <c r="BI14" s="17">
        <f t="shared" si="1"/>
        <v>-30.130000000000003</v>
      </c>
      <c r="BJ14" s="17">
        <f t="shared" si="0"/>
        <v>-264.79999999999995</v>
      </c>
      <c r="BK14" s="17">
        <f t="shared" si="0"/>
        <v>-3.0799999999999987</v>
      </c>
      <c r="BL14" s="17">
        <f t="shared" si="0"/>
        <v>-48.269999999999996</v>
      </c>
      <c r="BM14" s="17">
        <f t="shared" si="0"/>
        <v>-20</v>
      </c>
      <c r="BN14" s="17">
        <f t="shared" si="0"/>
        <v>-246.97</v>
      </c>
      <c r="BO14" s="17">
        <f t="shared" si="0"/>
        <v>-465.24000000000007</v>
      </c>
      <c r="BP14" s="17">
        <f t="shared" ref="BP14:BV14" si="2">SUM(BP2:BP13)</f>
        <v>-2279.7599999999998</v>
      </c>
      <c r="BQ14" s="17">
        <f t="shared" si="2"/>
        <v>-627.28</v>
      </c>
      <c r="BR14" s="17">
        <f t="shared" si="2"/>
        <v>-120</v>
      </c>
      <c r="BS14" s="17">
        <f t="shared" si="2"/>
        <v>-60</v>
      </c>
      <c r="BT14" s="17">
        <f>SUM(BT2:BT13)</f>
        <v>1.0000000000005116E-2</v>
      </c>
      <c r="BU14" s="17">
        <f t="shared" si="2"/>
        <v>68845.119999999995</v>
      </c>
      <c r="BV14" s="17">
        <f t="shared" si="2"/>
        <v>-75240.80405452702</v>
      </c>
    </row>
    <row r="15" spans="1:74" ht="14.45" customHeight="1">
      <c r="A15" s="20" t="s">
        <v>524</v>
      </c>
      <c r="B15" s="18">
        <f>AVERAGE(B2:B13)</f>
        <v>0</v>
      </c>
      <c r="C15" s="18">
        <f t="shared" ref="C15:BO15" si="3">AVERAGE(C2:C13)</f>
        <v>0</v>
      </c>
      <c r="D15" s="18">
        <f t="shared" si="3"/>
        <v>196.66666666666666</v>
      </c>
      <c r="E15" s="18">
        <f t="shared" si="3"/>
        <v>143.33333333333334</v>
      </c>
      <c r="F15" s="18">
        <f t="shared" si="3"/>
        <v>21.25</v>
      </c>
      <c r="G15" s="18">
        <f t="shared" si="3"/>
        <v>481.25</v>
      </c>
      <c r="H15" s="18">
        <f t="shared" si="3"/>
        <v>1572.8666666666668</v>
      </c>
      <c r="I15" s="18">
        <f t="shared" si="3"/>
        <v>214.11166666666668</v>
      </c>
      <c r="J15" s="18">
        <f t="shared" si="3"/>
        <v>309.95</v>
      </c>
      <c r="K15" s="18">
        <f t="shared" si="3"/>
        <v>879.16666666666663</v>
      </c>
      <c r="L15" s="18">
        <f t="shared" si="3"/>
        <v>255.60416666666666</v>
      </c>
      <c r="M15" s="18">
        <f t="shared" si="3"/>
        <v>0</v>
      </c>
      <c r="N15" s="18">
        <f t="shared" si="3"/>
        <v>0</v>
      </c>
      <c r="O15" s="18">
        <f t="shared" si="3"/>
        <v>292</v>
      </c>
      <c r="P15" s="18">
        <f t="shared" si="3"/>
        <v>0</v>
      </c>
      <c r="Q15" s="18">
        <f t="shared" si="3"/>
        <v>16</v>
      </c>
      <c r="R15" s="18">
        <f t="shared" si="3"/>
        <v>0</v>
      </c>
      <c r="S15" s="18">
        <f t="shared" si="3"/>
        <v>29.5</v>
      </c>
      <c r="T15" s="18">
        <f t="shared" si="3"/>
        <v>0</v>
      </c>
      <c r="U15" s="18">
        <f t="shared" si="3"/>
        <v>0</v>
      </c>
      <c r="V15" s="18">
        <f t="shared" si="3"/>
        <v>64.187499999999986</v>
      </c>
      <c r="W15" s="18">
        <f t="shared" si="3"/>
        <v>1.875</v>
      </c>
      <c r="X15" s="18">
        <f t="shared" si="3"/>
        <v>0</v>
      </c>
      <c r="Y15" s="18">
        <f t="shared" si="3"/>
        <v>1690.8733333333332</v>
      </c>
      <c r="Z15" s="18">
        <f t="shared" si="3"/>
        <v>0</v>
      </c>
      <c r="AA15" s="18">
        <f t="shared" si="3"/>
        <v>0</v>
      </c>
      <c r="AB15" s="18">
        <f t="shared" si="3"/>
        <v>0</v>
      </c>
      <c r="AC15" s="18">
        <f t="shared" si="3"/>
        <v>-1202.5366666666666</v>
      </c>
      <c r="AD15" s="18">
        <f t="shared" si="3"/>
        <v>-369.55421457092461</v>
      </c>
      <c r="AE15" s="18">
        <f t="shared" si="3"/>
        <v>-182.79166666666666</v>
      </c>
      <c r="AF15" s="18">
        <f t="shared" si="3"/>
        <v>0</v>
      </c>
      <c r="AG15" s="18">
        <f t="shared" si="3"/>
        <v>-106.9375</v>
      </c>
      <c r="AH15" s="18">
        <f t="shared" si="3"/>
        <v>-214.11166666666668</v>
      </c>
      <c r="AI15" s="18">
        <f t="shared" si="3"/>
        <v>-495.44875000000002</v>
      </c>
      <c r="AJ15" s="18">
        <f t="shared" si="3"/>
        <v>-198.26823248425094</v>
      </c>
      <c r="AK15" s="18">
        <f t="shared" si="3"/>
        <v>-512.00625000000002</v>
      </c>
      <c r="AL15" s="18">
        <f t="shared" si="3"/>
        <v>-198.81372415540974</v>
      </c>
      <c r="AM15" s="18">
        <f t="shared" si="3"/>
        <v>0</v>
      </c>
      <c r="AN15" s="18">
        <f t="shared" si="3"/>
        <v>0</v>
      </c>
      <c r="AO15" s="18">
        <f t="shared" si="3"/>
        <v>0</v>
      </c>
      <c r="AP15" s="18">
        <f t="shared" si="3"/>
        <v>-273.59666666666664</v>
      </c>
      <c r="AQ15" s="18">
        <f t="shared" si="3"/>
        <v>0</v>
      </c>
      <c r="AR15" s="18">
        <f t="shared" si="3"/>
        <v>-16.303333333333331</v>
      </c>
      <c r="AS15" s="18">
        <f t="shared" si="3"/>
        <v>-16.048333333333332</v>
      </c>
      <c r="AT15" s="18">
        <f t="shared" si="3"/>
        <v>-43.75</v>
      </c>
      <c r="AU15" s="18">
        <f t="shared" si="3"/>
        <v>0</v>
      </c>
      <c r="AV15" s="18">
        <f t="shared" si="3"/>
        <v>0</v>
      </c>
      <c r="AW15" s="18">
        <f t="shared" si="3"/>
        <v>-137.49250000000001</v>
      </c>
      <c r="AX15" s="18">
        <f t="shared" si="3"/>
        <v>0</v>
      </c>
      <c r="AY15" s="18">
        <f t="shared" si="3"/>
        <v>0</v>
      </c>
      <c r="AZ15" s="18">
        <f t="shared" si="3"/>
        <v>0</v>
      </c>
      <c r="BA15" s="18">
        <f t="shared" si="3"/>
        <v>0</v>
      </c>
      <c r="BB15" s="18">
        <f t="shared" si="3"/>
        <v>0</v>
      </c>
      <c r="BC15" s="18">
        <f t="shared" si="3"/>
        <v>-1504.7375000000002</v>
      </c>
      <c r="BD15" s="18">
        <f t="shared" si="3"/>
        <v>0</v>
      </c>
      <c r="BE15" s="18">
        <f t="shared" si="3"/>
        <v>-169.1925</v>
      </c>
      <c r="BF15" s="18">
        <f t="shared" si="3"/>
        <v>-0.91666666666666663</v>
      </c>
      <c r="BG15" s="18">
        <f t="shared" si="3"/>
        <v>-280.43416666666667</v>
      </c>
      <c r="BH15" s="18">
        <f t="shared" ref="BH15:BI15" si="4">AVERAGE(BH2:BH13)</f>
        <v>0</v>
      </c>
      <c r="BI15" s="18">
        <f t="shared" si="4"/>
        <v>-2.5108333333333337</v>
      </c>
      <c r="BJ15" s="18">
        <f t="shared" si="3"/>
        <v>-22.066666666666663</v>
      </c>
      <c r="BK15" s="18">
        <f t="shared" si="3"/>
        <v>-0.25666666666666654</v>
      </c>
      <c r="BL15" s="18">
        <f t="shared" si="3"/>
        <v>-4.0225</v>
      </c>
      <c r="BM15" s="18">
        <f t="shared" si="3"/>
        <v>-1.6666666666666667</v>
      </c>
      <c r="BN15" s="18">
        <f t="shared" si="3"/>
        <v>-20.580833333333334</v>
      </c>
      <c r="BO15" s="18">
        <f t="shared" si="3"/>
        <v>-38.770000000000003</v>
      </c>
      <c r="BP15" s="18">
        <f t="shared" ref="BP15:BV15" si="5">AVERAGE(BP2:BP13)</f>
        <v>-189.98</v>
      </c>
      <c r="BQ15" s="18">
        <f t="shared" si="5"/>
        <v>-52.273333333333333</v>
      </c>
      <c r="BR15" s="18">
        <f t="shared" si="5"/>
        <v>-10</v>
      </c>
      <c r="BS15" s="18">
        <f t="shared" si="5"/>
        <v>-5</v>
      </c>
      <c r="BT15" s="18">
        <f t="shared" si="5"/>
        <v>8.333333333337597E-4</v>
      </c>
      <c r="BU15" s="18">
        <f t="shared" si="5"/>
        <v>5737.0933333333332</v>
      </c>
      <c r="BV15" s="18">
        <f t="shared" si="5"/>
        <v>-6270.0670045439183</v>
      </c>
    </row>
  </sheetData>
  <pageMargins left="0.19685039370078741" right="0.19685039370078741" top="0.19685039370078741" bottom="0.19685039370078741" header="0.31496062992125984" footer="0.31496062992125984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O31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R19" sqref="R19"/>
    </sheetView>
  </sheetViews>
  <sheetFormatPr defaultColWidth="11.42578125" defaultRowHeight="15"/>
  <cols>
    <col min="1" max="1" width="6" bestFit="1" customWidth="1"/>
    <col min="2" max="2" width="15.42578125" customWidth="1"/>
    <col min="3" max="15" width="7.7109375" customWidth="1"/>
    <col min="132" max="132" width="3.140625" bestFit="1" customWidth="1"/>
    <col min="133" max="133" width="13.7109375" customWidth="1"/>
    <col min="134" max="134" width="15.42578125" customWidth="1"/>
    <col min="135" max="154" width="7.7109375" customWidth="1"/>
    <col min="155" max="155" width="8.85546875" bestFit="1" customWidth="1"/>
    <col min="156" max="174" width="7.7109375" customWidth="1"/>
    <col min="175" max="177" width="7.85546875" bestFit="1" customWidth="1"/>
    <col min="178" max="186" width="7.85546875" customWidth="1"/>
    <col min="187" max="210" width="7.85546875" bestFit="1" customWidth="1"/>
    <col min="211" max="222" width="7.85546875" customWidth="1"/>
    <col min="223" max="229" width="7.85546875" bestFit="1" customWidth="1"/>
    <col min="388" max="388" width="3.140625" bestFit="1" customWidth="1"/>
    <col min="389" max="389" width="13.7109375" customWidth="1"/>
    <col min="390" max="390" width="15.42578125" customWidth="1"/>
    <col min="391" max="410" width="7.7109375" customWidth="1"/>
    <col min="411" max="411" width="8.85546875" bestFit="1" customWidth="1"/>
    <col min="412" max="430" width="7.7109375" customWidth="1"/>
    <col min="431" max="433" width="7.85546875" bestFit="1" customWidth="1"/>
    <col min="434" max="442" width="7.85546875" customWidth="1"/>
    <col min="443" max="466" width="7.85546875" bestFit="1" customWidth="1"/>
    <col min="467" max="478" width="7.85546875" customWidth="1"/>
    <col min="479" max="485" width="7.85546875" bestFit="1" customWidth="1"/>
    <col min="644" max="644" width="3.140625" bestFit="1" customWidth="1"/>
    <col min="645" max="645" width="13.7109375" customWidth="1"/>
    <col min="646" max="646" width="15.42578125" customWidth="1"/>
    <col min="647" max="666" width="7.7109375" customWidth="1"/>
    <col min="667" max="667" width="8.85546875" bestFit="1" customWidth="1"/>
    <col min="668" max="686" width="7.7109375" customWidth="1"/>
    <col min="687" max="689" width="7.85546875" bestFit="1" customWidth="1"/>
    <col min="690" max="698" width="7.85546875" customWidth="1"/>
    <col min="699" max="722" width="7.85546875" bestFit="1" customWidth="1"/>
    <col min="723" max="734" width="7.85546875" customWidth="1"/>
    <col min="735" max="741" width="7.85546875" bestFit="1" customWidth="1"/>
    <col min="900" max="900" width="3.140625" bestFit="1" customWidth="1"/>
    <col min="901" max="901" width="13.7109375" customWidth="1"/>
    <col min="902" max="902" width="15.42578125" customWidth="1"/>
    <col min="903" max="922" width="7.7109375" customWidth="1"/>
    <col min="923" max="923" width="8.85546875" bestFit="1" customWidth="1"/>
    <col min="924" max="942" width="7.7109375" customWidth="1"/>
    <col min="943" max="945" width="7.85546875" bestFit="1" customWidth="1"/>
    <col min="946" max="954" width="7.85546875" customWidth="1"/>
    <col min="955" max="978" width="7.85546875" bestFit="1" customWidth="1"/>
    <col min="979" max="990" width="7.85546875" customWidth="1"/>
    <col min="991" max="997" width="7.85546875" bestFit="1" customWidth="1"/>
    <col min="1156" max="1156" width="3.140625" bestFit="1" customWidth="1"/>
    <col min="1157" max="1157" width="13.7109375" customWidth="1"/>
    <col min="1158" max="1158" width="15.42578125" customWidth="1"/>
    <col min="1159" max="1178" width="7.7109375" customWidth="1"/>
    <col min="1179" max="1179" width="8.85546875" bestFit="1" customWidth="1"/>
    <col min="1180" max="1198" width="7.7109375" customWidth="1"/>
    <col min="1199" max="1201" width="7.85546875" bestFit="1" customWidth="1"/>
    <col min="1202" max="1210" width="7.85546875" customWidth="1"/>
    <col min="1211" max="1234" width="7.85546875" bestFit="1" customWidth="1"/>
    <col min="1235" max="1246" width="7.85546875" customWidth="1"/>
    <col min="1247" max="1253" width="7.85546875" bestFit="1" customWidth="1"/>
    <col min="1412" max="1412" width="3.140625" bestFit="1" customWidth="1"/>
    <col min="1413" max="1413" width="13.7109375" customWidth="1"/>
    <col min="1414" max="1414" width="15.42578125" customWidth="1"/>
    <col min="1415" max="1434" width="7.7109375" customWidth="1"/>
    <col min="1435" max="1435" width="8.85546875" bestFit="1" customWidth="1"/>
    <col min="1436" max="1454" width="7.7109375" customWidth="1"/>
    <col min="1455" max="1457" width="7.85546875" bestFit="1" customWidth="1"/>
    <col min="1458" max="1466" width="7.85546875" customWidth="1"/>
    <col min="1467" max="1490" width="7.85546875" bestFit="1" customWidth="1"/>
    <col min="1491" max="1502" width="7.85546875" customWidth="1"/>
    <col min="1503" max="1509" width="7.85546875" bestFit="1" customWidth="1"/>
    <col min="1668" max="1668" width="3.140625" bestFit="1" customWidth="1"/>
    <col min="1669" max="1669" width="13.7109375" customWidth="1"/>
    <col min="1670" max="1670" width="15.42578125" customWidth="1"/>
    <col min="1671" max="1690" width="7.7109375" customWidth="1"/>
    <col min="1691" max="1691" width="8.85546875" bestFit="1" customWidth="1"/>
    <col min="1692" max="1710" width="7.7109375" customWidth="1"/>
    <col min="1711" max="1713" width="7.85546875" bestFit="1" customWidth="1"/>
    <col min="1714" max="1722" width="7.85546875" customWidth="1"/>
    <col min="1723" max="1746" width="7.85546875" bestFit="1" customWidth="1"/>
    <col min="1747" max="1758" width="7.85546875" customWidth="1"/>
    <col min="1759" max="1765" width="7.85546875" bestFit="1" customWidth="1"/>
    <col min="1924" max="1924" width="3.140625" bestFit="1" customWidth="1"/>
    <col min="1925" max="1925" width="13.7109375" customWidth="1"/>
    <col min="1926" max="1926" width="15.42578125" customWidth="1"/>
    <col min="1927" max="1946" width="7.7109375" customWidth="1"/>
    <col min="1947" max="1947" width="8.85546875" bestFit="1" customWidth="1"/>
    <col min="1948" max="1966" width="7.7109375" customWidth="1"/>
    <col min="1967" max="1969" width="7.85546875" bestFit="1" customWidth="1"/>
    <col min="1970" max="1978" width="7.85546875" customWidth="1"/>
    <col min="1979" max="2002" width="7.85546875" bestFit="1" customWidth="1"/>
    <col min="2003" max="2014" width="7.85546875" customWidth="1"/>
    <col min="2015" max="2021" width="7.85546875" bestFit="1" customWidth="1"/>
    <col min="2180" max="2180" width="3.140625" bestFit="1" customWidth="1"/>
    <col min="2181" max="2181" width="13.7109375" customWidth="1"/>
    <col min="2182" max="2182" width="15.42578125" customWidth="1"/>
    <col min="2183" max="2202" width="7.7109375" customWidth="1"/>
    <col min="2203" max="2203" width="8.85546875" bestFit="1" customWidth="1"/>
    <col min="2204" max="2222" width="7.7109375" customWidth="1"/>
    <col min="2223" max="2225" width="7.85546875" bestFit="1" customWidth="1"/>
    <col min="2226" max="2234" width="7.85546875" customWidth="1"/>
    <col min="2235" max="2258" width="7.85546875" bestFit="1" customWidth="1"/>
    <col min="2259" max="2270" width="7.85546875" customWidth="1"/>
    <col min="2271" max="2277" width="7.85546875" bestFit="1" customWidth="1"/>
    <col min="2436" max="2436" width="3.140625" bestFit="1" customWidth="1"/>
    <col min="2437" max="2437" width="13.7109375" customWidth="1"/>
    <col min="2438" max="2438" width="15.42578125" customWidth="1"/>
    <col min="2439" max="2458" width="7.7109375" customWidth="1"/>
    <col min="2459" max="2459" width="8.85546875" bestFit="1" customWidth="1"/>
    <col min="2460" max="2478" width="7.7109375" customWidth="1"/>
    <col min="2479" max="2481" width="7.85546875" bestFit="1" customWidth="1"/>
    <col min="2482" max="2490" width="7.85546875" customWidth="1"/>
    <col min="2491" max="2514" width="7.85546875" bestFit="1" customWidth="1"/>
    <col min="2515" max="2526" width="7.85546875" customWidth="1"/>
    <col min="2527" max="2533" width="7.85546875" bestFit="1" customWidth="1"/>
    <col min="2692" max="2692" width="3.140625" bestFit="1" customWidth="1"/>
    <col min="2693" max="2693" width="13.7109375" customWidth="1"/>
    <col min="2694" max="2694" width="15.42578125" customWidth="1"/>
    <col min="2695" max="2714" width="7.7109375" customWidth="1"/>
    <col min="2715" max="2715" width="8.85546875" bestFit="1" customWidth="1"/>
    <col min="2716" max="2734" width="7.7109375" customWidth="1"/>
    <col min="2735" max="2737" width="7.85546875" bestFit="1" customWidth="1"/>
    <col min="2738" max="2746" width="7.85546875" customWidth="1"/>
    <col min="2747" max="2770" width="7.85546875" bestFit="1" customWidth="1"/>
    <col min="2771" max="2782" width="7.85546875" customWidth="1"/>
    <col min="2783" max="2789" width="7.85546875" bestFit="1" customWidth="1"/>
    <col min="2948" max="2948" width="3.140625" bestFit="1" customWidth="1"/>
    <col min="2949" max="2949" width="13.7109375" customWidth="1"/>
    <col min="2950" max="2950" width="15.42578125" customWidth="1"/>
    <col min="2951" max="2970" width="7.7109375" customWidth="1"/>
    <col min="2971" max="2971" width="8.85546875" bestFit="1" customWidth="1"/>
    <col min="2972" max="2990" width="7.7109375" customWidth="1"/>
    <col min="2991" max="2993" width="7.85546875" bestFit="1" customWidth="1"/>
    <col min="2994" max="3002" width="7.85546875" customWidth="1"/>
    <col min="3003" max="3026" width="7.85546875" bestFit="1" customWidth="1"/>
    <col min="3027" max="3038" width="7.85546875" customWidth="1"/>
    <col min="3039" max="3045" width="7.85546875" bestFit="1" customWidth="1"/>
    <col min="3204" max="3204" width="3.140625" bestFit="1" customWidth="1"/>
    <col min="3205" max="3205" width="13.7109375" customWidth="1"/>
    <col min="3206" max="3206" width="15.42578125" customWidth="1"/>
    <col min="3207" max="3226" width="7.7109375" customWidth="1"/>
    <col min="3227" max="3227" width="8.85546875" bestFit="1" customWidth="1"/>
    <col min="3228" max="3246" width="7.7109375" customWidth="1"/>
    <col min="3247" max="3249" width="7.85546875" bestFit="1" customWidth="1"/>
    <col min="3250" max="3258" width="7.85546875" customWidth="1"/>
    <col min="3259" max="3282" width="7.85546875" bestFit="1" customWidth="1"/>
    <col min="3283" max="3294" width="7.85546875" customWidth="1"/>
    <col min="3295" max="3301" width="7.85546875" bestFit="1" customWidth="1"/>
    <col min="3460" max="3460" width="3.140625" bestFit="1" customWidth="1"/>
    <col min="3461" max="3461" width="13.7109375" customWidth="1"/>
    <col min="3462" max="3462" width="15.42578125" customWidth="1"/>
    <col min="3463" max="3482" width="7.7109375" customWidth="1"/>
    <col min="3483" max="3483" width="8.85546875" bestFit="1" customWidth="1"/>
    <col min="3484" max="3502" width="7.7109375" customWidth="1"/>
    <col min="3503" max="3505" width="7.85546875" bestFit="1" customWidth="1"/>
    <col min="3506" max="3514" width="7.85546875" customWidth="1"/>
    <col min="3515" max="3538" width="7.85546875" bestFit="1" customWidth="1"/>
    <col min="3539" max="3550" width="7.85546875" customWidth="1"/>
    <col min="3551" max="3557" width="7.85546875" bestFit="1" customWidth="1"/>
    <col min="3716" max="3716" width="3.140625" bestFit="1" customWidth="1"/>
    <col min="3717" max="3717" width="13.7109375" customWidth="1"/>
    <col min="3718" max="3718" width="15.42578125" customWidth="1"/>
    <col min="3719" max="3738" width="7.7109375" customWidth="1"/>
    <col min="3739" max="3739" width="8.85546875" bestFit="1" customWidth="1"/>
    <col min="3740" max="3758" width="7.7109375" customWidth="1"/>
    <col min="3759" max="3761" width="7.85546875" bestFit="1" customWidth="1"/>
    <col min="3762" max="3770" width="7.85546875" customWidth="1"/>
    <col min="3771" max="3794" width="7.85546875" bestFit="1" customWidth="1"/>
    <col min="3795" max="3806" width="7.85546875" customWidth="1"/>
    <col min="3807" max="3813" width="7.85546875" bestFit="1" customWidth="1"/>
    <col min="3972" max="3972" width="3.140625" bestFit="1" customWidth="1"/>
    <col min="3973" max="3973" width="13.7109375" customWidth="1"/>
    <col min="3974" max="3974" width="15.42578125" customWidth="1"/>
    <col min="3975" max="3994" width="7.7109375" customWidth="1"/>
    <col min="3995" max="3995" width="8.85546875" bestFit="1" customWidth="1"/>
    <col min="3996" max="4014" width="7.7109375" customWidth="1"/>
    <col min="4015" max="4017" width="7.85546875" bestFit="1" customWidth="1"/>
    <col min="4018" max="4026" width="7.85546875" customWidth="1"/>
    <col min="4027" max="4050" width="7.85546875" bestFit="1" customWidth="1"/>
    <col min="4051" max="4062" width="7.85546875" customWidth="1"/>
    <col min="4063" max="4069" width="7.85546875" bestFit="1" customWidth="1"/>
    <col min="4228" max="4228" width="3.140625" bestFit="1" customWidth="1"/>
    <col min="4229" max="4229" width="13.7109375" customWidth="1"/>
    <col min="4230" max="4230" width="15.42578125" customWidth="1"/>
    <col min="4231" max="4250" width="7.7109375" customWidth="1"/>
    <col min="4251" max="4251" width="8.85546875" bestFit="1" customWidth="1"/>
    <col min="4252" max="4270" width="7.7109375" customWidth="1"/>
    <col min="4271" max="4273" width="7.85546875" bestFit="1" customWidth="1"/>
    <col min="4274" max="4282" width="7.85546875" customWidth="1"/>
    <col min="4283" max="4306" width="7.85546875" bestFit="1" customWidth="1"/>
    <col min="4307" max="4318" width="7.85546875" customWidth="1"/>
    <col min="4319" max="4325" width="7.85546875" bestFit="1" customWidth="1"/>
    <col min="4484" max="4484" width="3.140625" bestFit="1" customWidth="1"/>
    <col min="4485" max="4485" width="13.7109375" customWidth="1"/>
    <col min="4486" max="4486" width="15.42578125" customWidth="1"/>
    <col min="4487" max="4506" width="7.7109375" customWidth="1"/>
    <col min="4507" max="4507" width="8.85546875" bestFit="1" customWidth="1"/>
    <col min="4508" max="4526" width="7.7109375" customWidth="1"/>
    <col min="4527" max="4529" width="7.85546875" bestFit="1" customWidth="1"/>
    <col min="4530" max="4538" width="7.85546875" customWidth="1"/>
    <col min="4539" max="4562" width="7.85546875" bestFit="1" customWidth="1"/>
    <col min="4563" max="4574" width="7.85546875" customWidth="1"/>
    <col min="4575" max="4581" width="7.85546875" bestFit="1" customWidth="1"/>
    <col min="4740" max="4740" width="3.140625" bestFit="1" customWidth="1"/>
    <col min="4741" max="4741" width="13.7109375" customWidth="1"/>
    <col min="4742" max="4742" width="15.42578125" customWidth="1"/>
    <col min="4743" max="4762" width="7.7109375" customWidth="1"/>
    <col min="4763" max="4763" width="8.85546875" bestFit="1" customWidth="1"/>
    <col min="4764" max="4782" width="7.7109375" customWidth="1"/>
    <col min="4783" max="4785" width="7.85546875" bestFit="1" customWidth="1"/>
    <col min="4786" max="4794" width="7.85546875" customWidth="1"/>
    <col min="4795" max="4818" width="7.85546875" bestFit="1" customWidth="1"/>
    <col min="4819" max="4830" width="7.85546875" customWidth="1"/>
    <col min="4831" max="4837" width="7.85546875" bestFit="1" customWidth="1"/>
    <col min="4996" max="4996" width="3.140625" bestFit="1" customWidth="1"/>
    <col min="4997" max="4997" width="13.7109375" customWidth="1"/>
    <col min="4998" max="4998" width="15.42578125" customWidth="1"/>
    <col min="4999" max="5018" width="7.7109375" customWidth="1"/>
    <col min="5019" max="5019" width="8.85546875" bestFit="1" customWidth="1"/>
    <col min="5020" max="5038" width="7.7109375" customWidth="1"/>
    <col min="5039" max="5041" width="7.85546875" bestFit="1" customWidth="1"/>
    <col min="5042" max="5050" width="7.85546875" customWidth="1"/>
    <col min="5051" max="5074" width="7.85546875" bestFit="1" customWidth="1"/>
    <col min="5075" max="5086" width="7.85546875" customWidth="1"/>
    <col min="5087" max="5093" width="7.85546875" bestFit="1" customWidth="1"/>
    <col min="5252" max="5252" width="3.140625" bestFit="1" customWidth="1"/>
    <col min="5253" max="5253" width="13.7109375" customWidth="1"/>
    <col min="5254" max="5254" width="15.42578125" customWidth="1"/>
    <col min="5255" max="5274" width="7.7109375" customWidth="1"/>
    <col min="5275" max="5275" width="8.85546875" bestFit="1" customWidth="1"/>
    <col min="5276" max="5294" width="7.7109375" customWidth="1"/>
    <col min="5295" max="5297" width="7.85546875" bestFit="1" customWidth="1"/>
    <col min="5298" max="5306" width="7.85546875" customWidth="1"/>
    <col min="5307" max="5330" width="7.85546875" bestFit="1" customWidth="1"/>
    <col min="5331" max="5342" width="7.85546875" customWidth="1"/>
    <col min="5343" max="5349" width="7.85546875" bestFit="1" customWidth="1"/>
    <col min="5508" max="5508" width="3.140625" bestFit="1" customWidth="1"/>
    <col min="5509" max="5509" width="13.7109375" customWidth="1"/>
    <col min="5510" max="5510" width="15.42578125" customWidth="1"/>
    <col min="5511" max="5530" width="7.7109375" customWidth="1"/>
    <col min="5531" max="5531" width="8.85546875" bestFit="1" customWidth="1"/>
    <col min="5532" max="5550" width="7.7109375" customWidth="1"/>
    <col min="5551" max="5553" width="7.85546875" bestFit="1" customWidth="1"/>
    <col min="5554" max="5562" width="7.85546875" customWidth="1"/>
    <col min="5563" max="5586" width="7.85546875" bestFit="1" customWidth="1"/>
    <col min="5587" max="5598" width="7.85546875" customWidth="1"/>
    <col min="5599" max="5605" width="7.85546875" bestFit="1" customWidth="1"/>
    <col min="5764" max="5764" width="3.140625" bestFit="1" customWidth="1"/>
    <col min="5765" max="5765" width="13.7109375" customWidth="1"/>
    <col min="5766" max="5766" width="15.42578125" customWidth="1"/>
    <col min="5767" max="5786" width="7.7109375" customWidth="1"/>
    <col min="5787" max="5787" width="8.85546875" bestFit="1" customWidth="1"/>
    <col min="5788" max="5806" width="7.7109375" customWidth="1"/>
    <col min="5807" max="5809" width="7.85546875" bestFit="1" customWidth="1"/>
    <col min="5810" max="5818" width="7.85546875" customWidth="1"/>
    <col min="5819" max="5842" width="7.85546875" bestFit="1" customWidth="1"/>
    <col min="5843" max="5854" width="7.85546875" customWidth="1"/>
    <col min="5855" max="5861" width="7.85546875" bestFit="1" customWidth="1"/>
    <col min="6020" max="6020" width="3.140625" bestFit="1" customWidth="1"/>
    <col min="6021" max="6021" width="13.7109375" customWidth="1"/>
    <col min="6022" max="6022" width="15.42578125" customWidth="1"/>
    <col min="6023" max="6042" width="7.7109375" customWidth="1"/>
    <col min="6043" max="6043" width="8.85546875" bestFit="1" customWidth="1"/>
    <col min="6044" max="6062" width="7.7109375" customWidth="1"/>
    <col min="6063" max="6065" width="7.85546875" bestFit="1" customWidth="1"/>
    <col min="6066" max="6074" width="7.85546875" customWidth="1"/>
    <col min="6075" max="6098" width="7.85546875" bestFit="1" customWidth="1"/>
    <col min="6099" max="6110" width="7.85546875" customWidth="1"/>
    <col min="6111" max="6117" width="7.85546875" bestFit="1" customWidth="1"/>
    <col min="6276" max="6276" width="3.140625" bestFit="1" customWidth="1"/>
    <col min="6277" max="6277" width="13.7109375" customWidth="1"/>
    <col min="6278" max="6278" width="15.42578125" customWidth="1"/>
    <col min="6279" max="6298" width="7.7109375" customWidth="1"/>
    <col min="6299" max="6299" width="8.85546875" bestFit="1" customWidth="1"/>
    <col min="6300" max="6318" width="7.7109375" customWidth="1"/>
    <col min="6319" max="6321" width="7.85546875" bestFit="1" customWidth="1"/>
    <col min="6322" max="6330" width="7.85546875" customWidth="1"/>
    <col min="6331" max="6354" width="7.85546875" bestFit="1" customWidth="1"/>
    <col min="6355" max="6366" width="7.85546875" customWidth="1"/>
    <col min="6367" max="6373" width="7.85546875" bestFit="1" customWidth="1"/>
    <col min="6532" max="6532" width="3.140625" bestFit="1" customWidth="1"/>
    <col min="6533" max="6533" width="13.7109375" customWidth="1"/>
    <col min="6534" max="6534" width="15.42578125" customWidth="1"/>
    <col min="6535" max="6554" width="7.7109375" customWidth="1"/>
    <col min="6555" max="6555" width="8.85546875" bestFit="1" customWidth="1"/>
    <col min="6556" max="6574" width="7.7109375" customWidth="1"/>
    <col min="6575" max="6577" width="7.85546875" bestFit="1" customWidth="1"/>
    <col min="6578" max="6586" width="7.85546875" customWidth="1"/>
    <col min="6587" max="6610" width="7.85546875" bestFit="1" customWidth="1"/>
    <col min="6611" max="6622" width="7.85546875" customWidth="1"/>
    <col min="6623" max="6629" width="7.85546875" bestFit="1" customWidth="1"/>
    <col min="6788" max="6788" width="3.140625" bestFit="1" customWidth="1"/>
    <col min="6789" max="6789" width="13.7109375" customWidth="1"/>
    <col min="6790" max="6790" width="15.42578125" customWidth="1"/>
    <col min="6791" max="6810" width="7.7109375" customWidth="1"/>
    <col min="6811" max="6811" width="8.85546875" bestFit="1" customWidth="1"/>
    <col min="6812" max="6830" width="7.7109375" customWidth="1"/>
    <col min="6831" max="6833" width="7.85546875" bestFit="1" customWidth="1"/>
    <col min="6834" max="6842" width="7.85546875" customWidth="1"/>
    <col min="6843" max="6866" width="7.85546875" bestFit="1" customWidth="1"/>
    <col min="6867" max="6878" width="7.85546875" customWidth="1"/>
    <col min="6879" max="6885" width="7.85546875" bestFit="1" customWidth="1"/>
    <col min="7044" max="7044" width="3.140625" bestFit="1" customWidth="1"/>
    <col min="7045" max="7045" width="13.7109375" customWidth="1"/>
    <col min="7046" max="7046" width="15.42578125" customWidth="1"/>
    <col min="7047" max="7066" width="7.7109375" customWidth="1"/>
    <col min="7067" max="7067" width="8.85546875" bestFit="1" customWidth="1"/>
    <col min="7068" max="7086" width="7.7109375" customWidth="1"/>
    <col min="7087" max="7089" width="7.85546875" bestFit="1" customWidth="1"/>
    <col min="7090" max="7098" width="7.85546875" customWidth="1"/>
    <col min="7099" max="7122" width="7.85546875" bestFit="1" customWidth="1"/>
    <col min="7123" max="7134" width="7.85546875" customWidth="1"/>
    <col min="7135" max="7141" width="7.85546875" bestFit="1" customWidth="1"/>
    <col min="7300" max="7300" width="3.140625" bestFit="1" customWidth="1"/>
    <col min="7301" max="7301" width="13.7109375" customWidth="1"/>
    <col min="7302" max="7302" width="15.42578125" customWidth="1"/>
    <col min="7303" max="7322" width="7.7109375" customWidth="1"/>
    <col min="7323" max="7323" width="8.85546875" bestFit="1" customWidth="1"/>
    <col min="7324" max="7342" width="7.7109375" customWidth="1"/>
    <col min="7343" max="7345" width="7.85546875" bestFit="1" customWidth="1"/>
    <col min="7346" max="7354" width="7.85546875" customWidth="1"/>
    <col min="7355" max="7378" width="7.85546875" bestFit="1" customWidth="1"/>
    <col min="7379" max="7390" width="7.85546875" customWidth="1"/>
    <col min="7391" max="7397" width="7.85546875" bestFit="1" customWidth="1"/>
    <col min="7556" max="7556" width="3.140625" bestFit="1" customWidth="1"/>
    <col min="7557" max="7557" width="13.7109375" customWidth="1"/>
    <col min="7558" max="7558" width="15.42578125" customWidth="1"/>
    <col min="7559" max="7578" width="7.7109375" customWidth="1"/>
    <col min="7579" max="7579" width="8.85546875" bestFit="1" customWidth="1"/>
    <col min="7580" max="7598" width="7.7109375" customWidth="1"/>
    <col min="7599" max="7601" width="7.85546875" bestFit="1" customWidth="1"/>
    <col min="7602" max="7610" width="7.85546875" customWidth="1"/>
    <col min="7611" max="7634" width="7.85546875" bestFit="1" customWidth="1"/>
    <col min="7635" max="7646" width="7.85546875" customWidth="1"/>
    <col min="7647" max="7653" width="7.85546875" bestFit="1" customWidth="1"/>
    <col min="7812" max="7812" width="3.140625" bestFit="1" customWidth="1"/>
    <col min="7813" max="7813" width="13.7109375" customWidth="1"/>
    <col min="7814" max="7814" width="15.42578125" customWidth="1"/>
    <col min="7815" max="7834" width="7.7109375" customWidth="1"/>
    <col min="7835" max="7835" width="8.85546875" bestFit="1" customWidth="1"/>
    <col min="7836" max="7854" width="7.7109375" customWidth="1"/>
    <col min="7855" max="7857" width="7.85546875" bestFit="1" customWidth="1"/>
    <col min="7858" max="7866" width="7.85546875" customWidth="1"/>
    <col min="7867" max="7890" width="7.85546875" bestFit="1" customWidth="1"/>
    <col min="7891" max="7902" width="7.85546875" customWidth="1"/>
    <col min="7903" max="7909" width="7.85546875" bestFit="1" customWidth="1"/>
    <col min="8068" max="8068" width="3.140625" bestFit="1" customWidth="1"/>
    <col min="8069" max="8069" width="13.7109375" customWidth="1"/>
    <col min="8070" max="8070" width="15.42578125" customWidth="1"/>
    <col min="8071" max="8090" width="7.7109375" customWidth="1"/>
    <col min="8091" max="8091" width="8.85546875" bestFit="1" customWidth="1"/>
    <col min="8092" max="8110" width="7.7109375" customWidth="1"/>
    <col min="8111" max="8113" width="7.85546875" bestFit="1" customWidth="1"/>
    <col min="8114" max="8122" width="7.85546875" customWidth="1"/>
    <col min="8123" max="8146" width="7.85546875" bestFit="1" customWidth="1"/>
    <col min="8147" max="8158" width="7.85546875" customWidth="1"/>
    <col min="8159" max="8165" width="7.85546875" bestFit="1" customWidth="1"/>
    <col min="8324" max="8324" width="3.140625" bestFit="1" customWidth="1"/>
    <col min="8325" max="8325" width="13.7109375" customWidth="1"/>
    <col min="8326" max="8326" width="15.42578125" customWidth="1"/>
    <col min="8327" max="8346" width="7.7109375" customWidth="1"/>
    <col min="8347" max="8347" width="8.85546875" bestFit="1" customWidth="1"/>
    <col min="8348" max="8366" width="7.7109375" customWidth="1"/>
    <col min="8367" max="8369" width="7.85546875" bestFit="1" customWidth="1"/>
    <col min="8370" max="8378" width="7.85546875" customWidth="1"/>
    <col min="8379" max="8402" width="7.85546875" bestFit="1" customWidth="1"/>
    <col min="8403" max="8414" width="7.85546875" customWidth="1"/>
    <col min="8415" max="8421" width="7.85546875" bestFit="1" customWidth="1"/>
    <col min="8580" max="8580" width="3.140625" bestFit="1" customWidth="1"/>
    <col min="8581" max="8581" width="13.7109375" customWidth="1"/>
    <col min="8582" max="8582" width="15.42578125" customWidth="1"/>
    <col min="8583" max="8602" width="7.7109375" customWidth="1"/>
    <col min="8603" max="8603" width="8.85546875" bestFit="1" customWidth="1"/>
    <col min="8604" max="8622" width="7.7109375" customWidth="1"/>
    <col min="8623" max="8625" width="7.85546875" bestFit="1" customWidth="1"/>
    <col min="8626" max="8634" width="7.85546875" customWidth="1"/>
    <col min="8635" max="8658" width="7.85546875" bestFit="1" customWidth="1"/>
    <col min="8659" max="8670" width="7.85546875" customWidth="1"/>
    <col min="8671" max="8677" width="7.85546875" bestFit="1" customWidth="1"/>
    <col min="8836" max="8836" width="3.140625" bestFit="1" customWidth="1"/>
    <col min="8837" max="8837" width="13.7109375" customWidth="1"/>
    <col min="8838" max="8838" width="15.42578125" customWidth="1"/>
    <col min="8839" max="8858" width="7.7109375" customWidth="1"/>
    <col min="8859" max="8859" width="8.85546875" bestFit="1" customWidth="1"/>
    <col min="8860" max="8878" width="7.7109375" customWidth="1"/>
    <col min="8879" max="8881" width="7.85546875" bestFit="1" customWidth="1"/>
    <col min="8882" max="8890" width="7.85546875" customWidth="1"/>
    <col min="8891" max="8914" width="7.85546875" bestFit="1" customWidth="1"/>
    <col min="8915" max="8926" width="7.85546875" customWidth="1"/>
    <col min="8927" max="8933" width="7.85546875" bestFit="1" customWidth="1"/>
    <col min="9092" max="9092" width="3.140625" bestFit="1" customWidth="1"/>
    <col min="9093" max="9093" width="13.7109375" customWidth="1"/>
    <col min="9094" max="9094" width="15.42578125" customWidth="1"/>
    <col min="9095" max="9114" width="7.7109375" customWidth="1"/>
    <col min="9115" max="9115" width="8.85546875" bestFit="1" customWidth="1"/>
    <col min="9116" max="9134" width="7.7109375" customWidth="1"/>
    <col min="9135" max="9137" width="7.85546875" bestFit="1" customWidth="1"/>
    <col min="9138" max="9146" width="7.85546875" customWidth="1"/>
    <col min="9147" max="9170" width="7.85546875" bestFit="1" customWidth="1"/>
    <col min="9171" max="9182" width="7.85546875" customWidth="1"/>
    <col min="9183" max="9189" width="7.85546875" bestFit="1" customWidth="1"/>
    <col min="9348" max="9348" width="3.140625" bestFit="1" customWidth="1"/>
    <col min="9349" max="9349" width="13.7109375" customWidth="1"/>
    <col min="9350" max="9350" width="15.42578125" customWidth="1"/>
    <col min="9351" max="9370" width="7.7109375" customWidth="1"/>
    <col min="9371" max="9371" width="8.85546875" bestFit="1" customWidth="1"/>
    <col min="9372" max="9390" width="7.7109375" customWidth="1"/>
    <col min="9391" max="9393" width="7.85546875" bestFit="1" customWidth="1"/>
    <col min="9394" max="9402" width="7.85546875" customWidth="1"/>
    <col min="9403" max="9426" width="7.85546875" bestFit="1" customWidth="1"/>
    <col min="9427" max="9438" width="7.85546875" customWidth="1"/>
    <col min="9439" max="9445" width="7.85546875" bestFit="1" customWidth="1"/>
    <col min="9604" max="9604" width="3.140625" bestFit="1" customWidth="1"/>
    <col min="9605" max="9605" width="13.7109375" customWidth="1"/>
    <col min="9606" max="9606" width="15.42578125" customWidth="1"/>
    <col min="9607" max="9626" width="7.7109375" customWidth="1"/>
    <col min="9627" max="9627" width="8.85546875" bestFit="1" customWidth="1"/>
    <col min="9628" max="9646" width="7.7109375" customWidth="1"/>
    <col min="9647" max="9649" width="7.85546875" bestFit="1" customWidth="1"/>
    <col min="9650" max="9658" width="7.85546875" customWidth="1"/>
    <col min="9659" max="9682" width="7.85546875" bestFit="1" customWidth="1"/>
    <col min="9683" max="9694" width="7.85546875" customWidth="1"/>
    <col min="9695" max="9701" width="7.85546875" bestFit="1" customWidth="1"/>
    <col min="9860" max="9860" width="3.140625" bestFit="1" customWidth="1"/>
    <col min="9861" max="9861" width="13.7109375" customWidth="1"/>
    <col min="9862" max="9862" width="15.42578125" customWidth="1"/>
    <col min="9863" max="9882" width="7.7109375" customWidth="1"/>
    <col min="9883" max="9883" width="8.85546875" bestFit="1" customWidth="1"/>
    <col min="9884" max="9902" width="7.7109375" customWidth="1"/>
    <col min="9903" max="9905" width="7.85546875" bestFit="1" customWidth="1"/>
    <col min="9906" max="9914" width="7.85546875" customWidth="1"/>
    <col min="9915" max="9938" width="7.85546875" bestFit="1" customWidth="1"/>
    <col min="9939" max="9950" width="7.85546875" customWidth="1"/>
    <col min="9951" max="9957" width="7.85546875" bestFit="1" customWidth="1"/>
    <col min="10116" max="10116" width="3.140625" bestFit="1" customWidth="1"/>
    <col min="10117" max="10117" width="13.7109375" customWidth="1"/>
    <col min="10118" max="10118" width="15.42578125" customWidth="1"/>
    <col min="10119" max="10138" width="7.7109375" customWidth="1"/>
    <col min="10139" max="10139" width="8.85546875" bestFit="1" customWidth="1"/>
    <col min="10140" max="10158" width="7.7109375" customWidth="1"/>
    <col min="10159" max="10161" width="7.85546875" bestFit="1" customWidth="1"/>
    <col min="10162" max="10170" width="7.85546875" customWidth="1"/>
    <col min="10171" max="10194" width="7.85546875" bestFit="1" customWidth="1"/>
    <col min="10195" max="10206" width="7.85546875" customWidth="1"/>
    <col min="10207" max="10213" width="7.85546875" bestFit="1" customWidth="1"/>
    <col min="10372" max="10372" width="3.140625" bestFit="1" customWidth="1"/>
    <col min="10373" max="10373" width="13.7109375" customWidth="1"/>
    <col min="10374" max="10374" width="15.42578125" customWidth="1"/>
    <col min="10375" max="10394" width="7.7109375" customWidth="1"/>
    <col min="10395" max="10395" width="8.85546875" bestFit="1" customWidth="1"/>
    <col min="10396" max="10414" width="7.7109375" customWidth="1"/>
    <col min="10415" max="10417" width="7.85546875" bestFit="1" customWidth="1"/>
    <col min="10418" max="10426" width="7.85546875" customWidth="1"/>
    <col min="10427" max="10450" width="7.85546875" bestFit="1" customWidth="1"/>
    <col min="10451" max="10462" width="7.85546875" customWidth="1"/>
    <col min="10463" max="10469" width="7.85546875" bestFit="1" customWidth="1"/>
    <col min="10628" max="10628" width="3.140625" bestFit="1" customWidth="1"/>
    <col min="10629" max="10629" width="13.7109375" customWidth="1"/>
    <col min="10630" max="10630" width="15.42578125" customWidth="1"/>
    <col min="10631" max="10650" width="7.7109375" customWidth="1"/>
    <col min="10651" max="10651" width="8.85546875" bestFit="1" customWidth="1"/>
    <col min="10652" max="10670" width="7.7109375" customWidth="1"/>
    <col min="10671" max="10673" width="7.85546875" bestFit="1" customWidth="1"/>
    <col min="10674" max="10682" width="7.85546875" customWidth="1"/>
    <col min="10683" max="10706" width="7.85546875" bestFit="1" customWidth="1"/>
    <col min="10707" max="10718" width="7.85546875" customWidth="1"/>
    <col min="10719" max="10725" width="7.85546875" bestFit="1" customWidth="1"/>
    <col min="10884" max="10884" width="3.140625" bestFit="1" customWidth="1"/>
    <col min="10885" max="10885" width="13.7109375" customWidth="1"/>
    <col min="10886" max="10886" width="15.42578125" customWidth="1"/>
    <col min="10887" max="10906" width="7.7109375" customWidth="1"/>
    <col min="10907" max="10907" width="8.85546875" bestFit="1" customWidth="1"/>
    <col min="10908" max="10926" width="7.7109375" customWidth="1"/>
    <col min="10927" max="10929" width="7.85546875" bestFit="1" customWidth="1"/>
    <col min="10930" max="10938" width="7.85546875" customWidth="1"/>
    <col min="10939" max="10962" width="7.85546875" bestFit="1" customWidth="1"/>
    <col min="10963" max="10974" width="7.85546875" customWidth="1"/>
    <col min="10975" max="10981" width="7.85546875" bestFit="1" customWidth="1"/>
    <col min="11140" max="11140" width="3.140625" bestFit="1" customWidth="1"/>
    <col min="11141" max="11141" width="13.7109375" customWidth="1"/>
    <col min="11142" max="11142" width="15.42578125" customWidth="1"/>
    <col min="11143" max="11162" width="7.7109375" customWidth="1"/>
    <col min="11163" max="11163" width="8.85546875" bestFit="1" customWidth="1"/>
    <col min="11164" max="11182" width="7.7109375" customWidth="1"/>
    <col min="11183" max="11185" width="7.85546875" bestFit="1" customWidth="1"/>
    <col min="11186" max="11194" width="7.85546875" customWidth="1"/>
    <col min="11195" max="11218" width="7.85546875" bestFit="1" customWidth="1"/>
    <col min="11219" max="11230" width="7.85546875" customWidth="1"/>
    <col min="11231" max="11237" width="7.85546875" bestFit="1" customWidth="1"/>
    <col min="11396" max="11396" width="3.140625" bestFit="1" customWidth="1"/>
    <col min="11397" max="11397" width="13.7109375" customWidth="1"/>
    <col min="11398" max="11398" width="15.42578125" customWidth="1"/>
    <col min="11399" max="11418" width="7.7109375" customWidth="1"/>
    <col min="11419" max="11419" width="8.85546875" bestFit="1" customWidth="1"/>
    <col min="11420" max="11438" width="7.7109375" customWidth="1"/>
    <col min="11439" max="11441" width="7.85546875" bestFit="1" customWidth="1"/>
    <col min="11442" max="11450" width="7.85546875" customWidth="1"/>
    <col min="11451" max="11474" width="7.85546875" bestFit="1" customWidth="1"/>
    <col min="11475" max="11486" width="7.85546875" customWidth="1"/>
    <col min="11487" max="11493" width="7.85546875" bestFit="1" customWidth="1"/>
    <col min="11652" max="11652" width="3.140625" bestFit="1" customWidth="1"/>
    <col min="11653" max="11653" width="13.7109375" customWidth="1"/>
    <col min="11654" max="11654" width="15.42578125" customWidth="1"/>
    <col min="11655" max="11674" width="7.7109375" customWidth="1"/>
    <col min="11675" max="11675" width="8.85546875" bestFit="1" customWidth="1"/>
    <col min="11676" max="11694" width="7.7109375" customWidth="1"/>
    <col min="11695" max="11697" width="7.85546875" bestFit="1" customWidth="1"/>
    <col min="11698" max="11706" width="7.85546875" customWidth="1"/>
    <col min="11707" max="11730" width="7.85546875" bestFit="1" customWidth="1"/>
    <col min="11731" max="11742" width="7.85546875" customWidth="1"/>
    <col min="11743" max="11749" width="7.85546875" bestFit="1" customWidth="1"/>
    <col min="11908" max="11908" width="3.140625" bestFit="1" customWidth="1"/>
    <col min="11909" max="11909" width="13.7109375" customWidth="1"/>
    <col min="11910" max="11910" width="15.42578125" customWidth="1"/>
    <col min="11911" max="11930" width="7.7109375" customWidth="1"/>
    <col min="11931" max="11931" width="8.85546875" bestFit="1" customWidth="1"/>
    <col min="11932" max="11950" width="7.7109375" customWidth="1"/>
    <col min="11951" max="11953" width="7.85546875" bestFit="1" customWidth="1"/>
    <col min="11954" max="11962" width="7.85546875" customWidth="1"/>
    <col min="11963" max="11986" width="7.85546875" bestFit="1" customWidth="1"/>
    <col min="11987" max="11998" width="7.85546875" customWidth="1"/>
    <col min="11999" max="12005" width="7.85546875" bestFit="1" customWidth="1"/>
    <col min="12164" max="12164" width="3.140625" bestFit="1" customWidth="1"/>
    <col min="12165" max="12165" width="13.7109375" customWidth="1"/>
    <col min="12166" max="12166" width="15.42578125" customWidth="1"/>
    <col min="12167" max="12186" width="7.7109375" customWidth="1"/>
    <col min="12187" max="12187" width="8.85546875" bestFit="1" customWidth="1"/>
    <col min="12188" max="12206" width="7.7109375" customWidth="1"/>
    <col min="12207" max="12209" width="7.85546875" bestFit="1" customWidth="1"/>
    <col min="12210" max="12218" width="7.85546875" customWidth="1"/>
    <col min="12219" max="12242" width="7.85546875" bestFit="1" customWidth="1"/>
    <col min="12243" max="12254" width="7.85546875" customWidth="1"/>
    <col min="12255" max="12261" width="7.85546875" bestFit="1" customWidth="1"/>
    <col min="12420" max="12420" width="3.140625" bestFit="1" customWidth="1"/>
    <col min="12421" max="12421" width="13.7109375" customWidth="1"/>
    <col min="12422" max="12422" width="15.42578125" customWidth="1"/>
    <col min="12423" max="12442" width="7.7109375" customWidth="1"/>
    <col min="12443" max="12443" width="8.85546875" bestFit="1" customWidth="1"/>
    <col min="12444" max="12462" width="7.7109375" customWidth="1"/>
    <col min="12463" max="12465" width="7.85546875" bestFit="1" customWidth="1"/>
    <col min="12466" max="12474" width="7.85546875" customWidth="1"/>
    <col min="12475" max="12498" width="7.85546875" bestFit="1" customWidth="1"/>
    <col min="12499" max="12510" width="7.85546875" customWidth="1"/>
    <col min="12511" max="12517" width="7.85546875" bestFit="1" customWidth="1"/>
    <col min="12676" max="12676" width="3.140625" bestFit="1" customWidth="1"/>
    <col min="12677" max="12677" width="13.7109375" customWidth="1"/>
    <col min="12678" max="12678" width="15.42578125" customWidth="1"/>
    <col min="12679" max="12698" width="7.7109375" customWidth="1"/>
    <col min="12699" max="12699" width="8.85546875" bestFit="1" customWidth="1"/>
    <col min="12700" max="12718" width="7.7109375" customWidth="1"/>
    <col min="12719" max="12721" width="7.85546875" bestFit="1" customWidth="1"/>
    <col min="12722" max="12730" width="7.85546875" customWidth="1"/>
    <col min="12731" max="12754" width="7.85546875" bestFit="1" customWidth="1"/>
    <col min="12755" max="12766" width="7.85546875" customWidth="1"/>
    <col min="12767" max="12773" width="7.85546875" bestFit="1" customWidth="1"/>
    <col min="12932" max="12932" width="3.140625" bestFit="1" customWidth="1"/>
    <col min="12933" max="12933" width="13.7109375" customWidth="1"/>
    <col min="12934" max="12934" width="15.42578125" customWidth="1"/>
    <col min="12935" max="12954" width="7.7109375" customWidth="1"/>
    <col min="12955" max="12955" width="8.85546875" bestFit="1" customWidth="1"/>
    <col min="12956" max="12974" width="7.7109375" customWidth="1"/>
    <col min="12975" max="12977" width="7.85546875" bestFit="1" customWidth="1"/>
    <col min="12978" max="12986" width="7.85546875" customWidth="1"/>
    <col min="12987" max="13010" width="7.85546875" bestFit="1" customWidth="1"/>
    <col min="13011" max="13022" width="7.85546875" customWidth="1"/>
    <col min="13023" max="13029" width="7.85546875" bestFit="1" customWidth="1"/>
    <col min="13188" max="13188" width="3.140625" bestFit="1" customWidth="1"/>
    <col min="13189" max="13189" width="13.7109375" customWidth="1"/>
    <col min="13190" max="13190" width="15.42578125" customWidth="1"/>
    <col min="13191" max="13210" width="7.7109375" customWidth="1"/>
    <col min="13211" max="13211" width="8.85546875" bestFit="1" customWidth="1"/>
    <col min="13212" max="13230" width="7.7109375" customWidth="1"/>
    <col min="13231" max="13233" width="7.85546875" bestFit="1" customWidth="1"/>
    <col min="13234" max="13242" width="7.85546875" customWidth="1"/>
    <col min="13243" max="13266" width="7.85546875" bestFit="1" customWidth="1"/>
    <col min="13267" max="13278" width="7.85546875" customWidth="1"/>
    <col min="13279" max="13285" width="7.85546875" bestFit="1" customWidth="1"/>
    <col min="13444" max="13444" width="3.140625" bestFit="1" customWidth="1"/>
    <col min="13445" max="13445" width="13.7109375" customWidth="1"/>
    <col min="13446" max="13446" width="15.42578125" customWidth="1"/>
    <col min="13447" max="13466" width="7.7109375" customWidth="1"/>
    <col min="13467" max="13467" width="8.85546875" bestFit="1" customWidth="1"/>
    <col min="13468" max="13486" width="7.7109375" customWidth="1"/>
    <col min="13487" max="13489" width="7.85546875" bestFit="1" customWidth="1"/>
    <col min="13490" max="13498" width="7.85546875" customWidth="1"/>
    <col min="13499" max="13522" width="7.85546875" bestFit="1" customWidth="1"/>
    <col min="13523" max="13534" width="7.85546875" customWidth="1"/>
    <col min="13535" max="13541" width="7.85546875" bestFit="1" customWidth="1"/>
    <col min="13700" max="13700" width="3.140625" bestFit="1" customWidth="1"/>
    <col min="13701" max="13701" width="13.7109375" customWidth="1"/>
    <col min="13702" max="13702" width="15.42578125" customWidth="1"/>
    <col min="13703" max="13722" width="7.7109375" customWidth="1"/>
    <col min="13723" max="13723" width="8.85546875" bestFit="1" customWidth="1"/>
    <col min="13724" max="13742" width="7.7109375" customWidth="1"/>
    <col min="13743" max="13745" width="7.85546875" bestFit="1" customWidth="1"/>
    <col min="13746" max="13754" width="7.85546875" customWidth="1"/>
    <col min="13755" max="13778" width="7.85546875" bestFit="1" customWidth="1"/>
    <col min="13779" max="13790" width="7.85546875" customWidth="1"/>
    <col min="13791" max="13797" width="7.85546875" bestFit="1" customWidth="1"/>
    <col min="13956" max="13956" width="3.140625" bestFit="1" customWidth="1"/>
    <col min="13957" max="13957" width="13.7109375" customWidth="1"/>
    <col min="13958" max="13958" width="15.42578125" customWidth="1"/>
    <col min="13959" max="13978" width="7.7109375" customWidth="1"/>
    <col min="13979" max="13979" width="8.85546875" bestFit="1" customWidth="1"/>
    <col min="13980" max="13998" width="7.7109375" customWidth="1"/>
    <col min="13999" max="14001" width="7.85546875" bestFit="1" customWidth="1"/>
    <col min="14002" max="14010" width="7.85546875" customWidth="1"/>
    <col min="14011" max="14034" width="7.85546875" bestFit="1" customWidth="1"/>
    <col min="14035" max="14046" width="7.85546875" customWidth="1"/>
    <col min="14047" max="14053" width="7.85546875" bestFit="1" customWidth="1"/>
    <col min="14212" max="14212" width="3.140625" bestFit="1" customWidth="1"/>
    <col min="14213" max="14213" width="13.7109375" customWidth="1"/>
    <col min="14214" max="14214" width="15.42578125" customWidth="1"/>
    <col min="14215" max="14234" width="7.7109375" customWidth="1"/>
    <col min="14235" max="14235" width="8.85546875" bestFit="1" customWidth="1"/>
    <col min="14236" max="14254" width="7.7109375" customWidth="1"/>
    <col min="14255" max="14257" width="7.85546875" bestFit="1" customWidth="1"/>
    <col min="14258" max="14266" width="7.85546875" customWidth="1"/>
    <col min="14267" max="14290" width="7.85546875" bestFit="1" customWidth="1"/>
    <col min="14291" max="14302" width="7.85546875" customWidth="1"/>
    <col min="14303" max="14309" width="7.85546875" bestFit="1" customWidth="1"/>
    <col min="14468" max="14468" width="3.140625" bestFit="1" customWidth="1"/>
    <col min="14469" max="14469" width="13.7109375" customWidth="1"/>
    <col min="14470" max="14470" width="15.42578125" customWidth="1"/>
    <col min="14471" max="14490" width="7.7109375" customWidth="1"/>
    <col min="14491" max="14491" width="8.85546875" bestFit="1" customWidth="1"/>
    <col min="14492" max="14510" width="7.7109375" customWidth="1"/>
    <col min="14511" max="14513" width="7.85546875" bestFit="1" customWidth="1"/>
    <col min="14514" max="14522" width="7.85546875" customWidth="1"/>
    <col min="14523" max="14546" width="7.85546875" bestFit="1" customWidth="1"/>
    <col min="14547" max="14558" width="7.85546875" customWidth="1"/>
    <col min="14559" max="14565" width="7.85546875" bestFit="1" customWidth="1"/>
    <col min="14724" max="14724" width="3.140625" bestFit="1" customWidth="1"/>
    <col min="14725" max="14725" width="13.7109375" customWidth="1"/>
    <col min="14726" max="14726" width="15.42578125" customWidth="1"/>
    <col min="14727" max="14746" width="7.7109375" customWidth="1"/>
    <col min="14747" max="14747" width="8.85546875" bestFit="1" customWidth="1"/>
    <col min="14748" max="14766" width="7.7109375" customWidth="1"/>
    <col min="14767" max="14769" width="7.85546875" bestFit="1" customWidth="1"/>
    <col min="14770" max="14778" width="7.85546875" customWidth="1"/>
    <col min="14779" max="14802" width="7.85546875" bestFit="1" customWidth="1"/>
    <col min="14803" max="14814" width="7.85546875" customWidth="1"/>
    <col min="14815" max="14821" width="7.85546875" bestFit="1" customWidth="1"/>
    <col min="14980" max="14980" width="3.140625" bestFit="1" customWidth="1"/>
    <col min="14981" max="14981" width="13.7109375" customWidth="1"/>
    <col min="14982" max="14982" width="15.42578125" customWidth="1"/>
    <col min="14983" max="15002" width="7.7109375" customWidth="1"/>
    <col min="15003" max="15003" width="8.85546875" bestFit="1" customWidth="1"/>
    <col min="15004" max="15022" width="7.7109375" customWidth="1"/>
    <col min="15023" max="15025" width="7.85546875" bestFit="1" customWidth="1"/>
    <col min="15026" max="15034" width="7.85546875" customWidth="1"/>
    <col min="15035" max="15058" width="7.85546875" bestFit="1" customWidth="1"/>
    <col min="15059" max="15070" width="7.85546875" customWidth="1"/>
    <col min="15071" max="15077" width="7.85546875" bestFit="1" customWidth="1"/>
    <col min="15236" max="15236" width="3.140625" bestFit="1" customWidth="1"/>
    <col min="15237" max="15237" width="13.7109375" customWidth="1"/>
    <col min="15238" max="15238" width="15.42578125" customWidth="1"/>
    <col min="15239" max="15258" width="7.7109375" customWidth="1"/>
    <col min="15259" max="15259" width="8.85546875" bestFit="1" customWidth="1"/>
    <col min="15260" max="15278" width="7.7109375" customWidth="1"/>
    <col min="15279" max="15281" width="7.85546875" bestFit="1" customWidth="1"/>
    <col min="15282" max="15290" width="7.85546875" customWidth="1"/>
    <col min="15291" max="15314" width="7.85546875" bestFit="1" customWidth="1"/>
    <col min="15315" max="15326" width="7.85546875" customWidth="1"/>
    <col min="15327" max="15333" width="7.85546875" bestFit="1" customWidth="1"/>
    <col min="15492" max="15492" width="3.140625" bestFit="1" customWidth="1"/>
    <col min="15493" max="15493" width="13.7109375" customWidth="1"/>
    <col min="15494" max="15494" width="15.42578125" customWidth="1"/>
    <col min="15495" max="15514" width="7.7109375" customWidth="1"/>
    <col min="15515" max="15515" width="8.85546875" bestFit="1" customWidth="1"/>
    <col min="15516" max="15534" width="7.7109375" customWidth="1"/>
    <col min="15535" max="15537" width="7.85546875" bestFit="1" customWidth="1"/>
    <col min="15538" max="15546" width="7.85546875" customWidth="1"/>
    <col min="15547" max="15570" width="7.85546875" bestFit="1" customWidth="1"/>
    <col min="15571" max="15582" width="7.85546875" customWidth="1"/>
    <col min="15583" max="15589" width="7.85546875" bestFit="1" customWidth="1"/>
    <col min="15748" max="15748" width="3.140625" bestFit="1" customWidth="1"/>
    <col min="15749" max="15749" width="13.7109375" customWidth="1"/>
    <col min="15750" max="15750" width="15.42578125" customWidth="1"/>
    <col min="15751" max="15770" width="7.7109375" customWidth="1"/>
    <col min="15771" max="15771" width="8.85546875" bestFit="1" customWidth="1"/>
    <col min="15772" max="15790" width="7.7109375" customWidth="1"/>
    <col min="15791" max="15793" width="7.85546875" bestFit="1" customWidth="1"/>
    <col min="15794" max="15802" width="7.85546875" customWidth="1"/>
    <col min="15803" max="15826" width="7.85546875" bestFit="1" customWidth="1"/>
    <col min="15827" max="15838" width="7.85546875" customWidth="1"/>
    <col min="15839" max="15845" width="7.85546875" bestFit="1" customWidth="1"/>
    <col min="16004" max="16004" width="3.140625" bestFit="1" customWidth="1"/>
    <col min="16005" max="16005" width="13.7109375" customWidth="1"/>
    <col min="16006" max="16006" width="15.42578125" customWidth="1"/>
    <col min="16007" max="16026" width="7.7109375" customWidth="1"/>
    <col min="16027" max="16027" width="8.85546875" bestFit="1" customWidth="1"/>
    <col min="16028" max="16046" width="7.7109375" customWidth="1"/>
    <col min="16047" max="16049" width="7.85546875" bestFit="1" customWidth="1"/>
    <col min="16050" max="16058" width="7.85546875" customWidth="1"/>
    <col min="16059" max="16082" width="7.85546875" bestFit="1" customWidth="1"/>
    <col min="16083" max="16094" width="7.85546875" customWidth="1"/>
    <col min="16095" max="16101" width="7.85546875" bestFit="1" customWidth="1"/>
  </cols>
  <sheetData>
    <row r="1" spans="1:15" s="1" customFormat="1" ht="14.1" customHeight="1">
      <c r="C1" s="3">
        <v>40421</v>
      </c>
      <c r="D1" s="2">
        <v>40451</v>
      </c>
      <c r="E1" s="3">
        <v>40482</v>
      </c>
      <c r="F1" s="3">
        <v>40512</v>
      </c>
      <c r="G1" s="2">
        <v>40543</v>
      </c>
      <c r="H1" s="2">
        <v>40574</v>
      </c>
      <c r="I1" s="3">
        <v>40602</v>
      </c>
      <c r="J1" s="2">
        <v>40633</v>
      </c>
      <c r="K1" s="3">
        <v>40663</v>
      </c>
      <c r="L1" s="3">
        <v>40694</v>
      </c>
      <c r="M1" s="2">
        <v>40724</v>
      </c>
      <c r="N1" s="2">
        <v>40755</v>
      </c>
      <c r="O1" s="3">
        <v>40786</v>
      </c>
    </row>
    <row r="2" spans="1:15" s="1" customFormat="1" ht="15" customHeight="1">
      <c r="A2" s="5" t="s">
        <v>24</v>
      </c>
      <c r="B2" s="6" t="s">
        <v>8</v>
      </c>
      <c r="C2" s="4">
        <f>BS!E2</f>
        <v>29584.789999999997</v>
      </c>
      <c r="D2" s="4">
        <f>BS!E32</f>
        <v>30450.249999999996</v>
      </c>
      <c r="E2" s="4">
        <f>BS!E104</f>
        <v>30270.749999999985</v>
      </c>
      <c r="F2" s="4">
        <f>BS!E172</f>
        <v>27301.749999999993</v>
      </c>
      <c r="G2" s="4">
        <f>BS!E217</f>
        <v>30567.71000000001</v>
      </c>
      <c r="H2" s="4">
        <f>BS!E267</f>
        <v>29352.730000000029</v>
      </c>
      <c r="I2" s="4">
        <f>BS!E352</f>
        <v>31366.230000000032</v>
      </c>
      <c r="J2" s="4">
        <f>BS!E402</f>
        <v>27877.130000000048</v>
      </c>
      <c r="K2" s="4">
        <f>BS!E434</f>
        <v>30975.280000000061</v>
      </c>
      <c r="L2" s="4">
        <f>BS!E488</f>
        <v>11088.840000000062</v>
      </c>
      <c r="M2" s="4">
        <f>BS!E557</f>
        <v>8746.5100000000602</v>
      </c>
      <c r="N2" s="4">
        <f>BS!E573</f>
        <v>7961.3100000000604</v>
      </c>
      <c r="O2" s="4">
        <f>BS!E582</f>
        <v>7135.0300000000598</v>
      </c>
    </row>
    <row r="3" spans="1:15" s="1" customFormat="1" ht="15" customHeight="1">
      <c r="A3" s="5" t="s">
        <v>23</v>
      </c>
      <c r="B3" s="6"/>
      <c r="C3" s="4">
        <f>XTERE!E2</f>
        <v>34.93</v>
      </c>
      <c r="D3" s="4">
        <f>XTERE!E17</f>
        <v>604.32000000000005</v>
      </c>
      <c r="E3" s="4">
        <f>XTERE!E38</f>
        <v>93.490000000000123</v>
      </c>
      <c r="F3" s="4">
        <f>XTERE!E53</f>
        <v>248.21000000000026</v>
      </c>
      <c r="G3" s="4">
        <f>XTERE!E67</f>
        <v>369.3400000000002</v>
      </c>
      <c r="H3" s="4">
        <f>XTERE!E137</f>
        <v>200.36000000000013</v>
      </c>
      <c r="I3" s="4">
        <f>XTERE!E149</f>
        <v>215.12000000000012</v>
      </c>
      <c r="J3" s="4">
        <f>XTERE!E165</f>
        <v>130.72000000000014</v>
      </c>
      <c r="K3" s="4">
        <f>XTERE!E173</f>
        <v>72.720000000000141</v>
      </c>
      <c r="L3" s="4">
        <f>XTERE!E191</f>
        <v>49.970000000000141</v>
      </c>
      <c r="M3" s="4">
        <f>XTERE!E272</f>
        <v>14.689999999999941</v>
      </c>
      <c r="N3" s="4">
        <f>XTERE!E272</f>
        <v>14.689999999999941</v>
      </c>
      <c r="O3" s="4">
        <f>XTERE!E272</f>
        <v>14.689999999999941</v>
      </c>
    </row>
    <row r="4" spans="1:15" ht="15" customHeight="1">
      <c r="A4" s="5" t="s">
        <v>314</v>
      </c>
      <c r="B4" s="6"/>
      <c r="C4" s="4">
        <f>XROSE!E2</f>
        <v>0</v>
      </c>
      <c r="D4" s="4">
        <f>XROSE!E5</f>
        <v>84</v>
      </c>
      <c r="E4" s="4">
        <f>XROSE!E12</f>
        <v>165.5</v>
      </c>
      <c r="F4" s="4">
        <f>XROSE!E19</f>
        <v>217.5</v>
      </c>
      <c r="G4" s="4">
        <f>XROSE!E24</f>
        <v>123</v>
      </c>
      <c r="H4" s="4">
        <f>XROSE!E30</f>
        <v>200</v>
      </c>
      <c r="I4" s="4">
        <f>XROSE!E35</f>
        <v>355</v>
      </c>
      <c r="J4" s="4">
        <f>XROSE!E45</f>
        <v>43.269999999999996</v>
      </c>
      <c r="K4" s="4">
        <f>XROSE!E53</f>
        <v>16.999999999999972</v>
      </c>
      <c r="L4" s="4">
        <f>XROSE!E61</f>
        <v>36.999999999999972</v>
      </c>
      <c r="M4" s="4">
        <f>XROSE!E73</f>
        <v>0</v>
      </c>
      <c r="N4" s="4">
        <f>XROSE!E73</f>
        <v>0</v>
      </c>
      <c r="O4" s="4">
        <f>XROSE!E73</f>
        <v>0</v>
      </c>
    </row>
    <row r="5" spans="1:15" ht="15" customHeight="1">
      <c r="A5" s="10" t="s">
        <v>2</v>
      </c>
      <c r="B5" s="11"/>
      <c r="C5" s="7">
        <f t="shared" ref="C5:O5" si="0">SUM(C2:C4)</f>
        <v>29619.719999999998</v>
      </c>
      <c r="D5" s="7">
        <f t="shared" si="0"/>
        <v>31138.569999999996</v>
      </c>
      <c r="E5" s="7">
        <f t="shared" si="0"/>
        <v>30529.739999999987</v>
      </c>
      <c r="F5" s="7">
        <f t="shared" si="0"/>
        <v>27767.459999999992</v>
      </c>
      <c r="G5" s="7">
        <f t="shared" si="0"/>
        <v>31060.05000000001</v>
      </c>
      <c r="H5" s="7">
        <f t="shared" si="0"/>
        <v>29753.090000000029</v>
      </c>
      <c r="I5" s="7">
        <f t="shared" si="0"/>
        <v>31936.350000000031</v>
      </c>
      <c r="J5" s="7">
        <f t="shared" si="0"/>
        <v>28051.12000000005</v>
      </c>
      <c r="K5" s="7">
        <f t="shared" si="0"/>
        <v>31065.000000000062</v>
      </c>
      <c r="L5" s="7">
        <f t="shared" si="0"/>
        <v>11175.810000000061</v>
      </c>
      <c r="M5" s="7">
        <f t="shared" si="0"/>
        <v>8761.2000000000608</v>
      </c>
      <c r="N5" s="7">
        <f t="shared" si="0"/>
        <v>7976.00000000006</v>
      </c>
      <c r="O5" s="7">
        <f t="shared" si="0"/>
        <v>7149.7200000000594</v>
      </c>
    </row>
    <row r="6" spans="1:15" ht="15" customHeight="1"/>
    <row r="7" spans="1:15" ht="15" customHeight="1"/>
    <row r="8" spans="1:15" ht="15" customHeight="1"/>
    <row r="9" spans="1:15" ht="15" customHeight="1"/>
    <row r="10" spans="1:15" ht="15" customHeight="1"/>
    <row r="11" spans="1:15" ht="15" customHeight="1"/>
    <row r="12" spans="1:15" ht="15" customHeight="1"/>
    <row r="13" spans="1:15" ht="15" customHeight="1"/>
    <row r="14" spans="1:15" ht="15" customHeight="1"/>
    <row r="15" spans="1:15" ht="15" customHeight="1"/>
    <row r="16" spans="1:15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</sheetData>
  <pageMargins left="0.70866141732283472" right="0.70866141732283472" top="0.74803149606299213" bottom="0.74803149606299213" header="0.31496062992125984" footer="0.31496062992125984"/>
  <pageSetup paperSize="9" scale="95" orientation="landscape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P62"/>
  <sheetViews>
    <sheetView workbookViewId="0">
      <pane ySplit="2" topLeftCell="A39" activePane="bottomLeft" state="frozen"/>
      <selection pane="bottomLeft" activeCell="K9" sqref="K9"/>
    </sheetView>
  </sheetViews>
  <sheetFormatPr defaultColWidth="11.42578125" defaultRowHeight="15"/>
  <cols>
    <col min="1" max="1" width="30.5703125" style="22" customWidth="1"/>
    <col min="2" max="2" width="12.28515625" customWidth="1"/>
    <col min="3" max="3" width="29.7109375" style="22" bestFit="1" customWidth="1"/>
    <col min="4" max="4" width="12.28515625" customWidth="1"/>
    <col min="5" max="5" width="3.7109375" customWidth="1"/>
    <col min="6" max="6" width="18.42578125" bestFit="1" customWidth="1"/>
    <col min="7" max="7" width="11.85546875" customWidth="1"/>
    <col min="8" max="8" width="9.5703125" bestFit="1" customWidth="1"/>
    <col min="9" max="9" width="29.85546875" bestFit="1" customWidth="1"/>
    <col min="10" max="10" width="11.5703125" customWidth="1"/>
    <col min="11" max="11" width="14.7109375" bestFit="1" customWidth="1"/>
    <col min="12" max="12" width="10.7109375" customWidth="1"/>
  </cols>
  <sheetData>
    <row r="1" spans="1:16" ht="18" customHeight="1">
      <c r="A1" s="157" t="s">
        <v>142</v>
      </c>
      <c r="B1" s="157"/>
      <c r="C1" s="157"/>
      <c r="D1" s="157"/>
    </row>
    <row r="2" spans="1:16" ht="15" customHeight="1">
      <c r="A2" s="158" t="s">
        <v>108</v>
      </c>
      <c r="B2" s="158"/>
      <c r="C2" s="159" t="s">
        <v>32</v>
      </c>
      <c r="D2" s="159"/>
      <c r="F2" s="78" t="s">
        <v>108</v>
      </c>
      <c r="G2" s="79"/>
      <c r="H2" s="80"/>
      <c r="I2" s="81" t="s">
        <v>32</v>
      </c>
      <c r="J2" s="82"/>
      <c r="K2" s="80"/>
      <c r="L2" s="80"/>
      <c r="M2" s="80"/>
      <c r="N2" s="80"/>
      <c r="O2" s="80"/>
    </row>
    <row r="3" spans="1:16" ht="14.25" customHeight="1">
      <c r="A3" s="25" t="s">
        <v>34</v>
      </c>
      <c r="B3" s="38" t="e">
        <f>SUM(B4:B8)</f>
        <v>#REF!</v>
      </c>
      <c r="C3" s="26"/>
      <c r="D3" s="37"/>
      <c r="F3" s="79" t="s">
        <v>109</v>
      </c>
      <c r="G3" s="95">
        <v>4825</v>
      </c>
      <c r="H3" s="62">
        <v>4825</v>
      </c>
      <c r="I3" s="84" t="s">
        <v>110</v>
      </c>
      <c r="J3" s="85">
        <v>15540.04</v>
      </c>
      <c r="K3" s="62" t="e">
        <f>D38</f>
        <v>#REF!</v>
      </c>
      <c r="L3" s="102" t="s">
        <v>111</v>
      </c>
      <c r="M3" s="118">
        <v>8574.0400000000009</v>
      </c>
      <c r="N3" s="102" t="s">
        <v>112</v>
      </c>
      <c r="O3" s="118">
        <v>6966</v>
      </c>
      <c r="P3" s="111"/>
    </row>
    <row r="4" spans="1:16" ht="14.25" customHeight="1">
      <c r="A4" s="27" t="str">
        <f>'Resum mensual'!B1</f>
        <v>SUBVENC. DIPUTACIÓ DE BARCELONA</v>
      </c>
      <c r="B4" s="30" t="e">
        <f>'Resum mensual'!#REF!</f>
        <v>#REF!</v>
      </c>
      <c r="C4" s="33"/>
      <c r="D4" s="36"/>
      <c r="F4" s="86" t="s">
        <v>113</v>
      </c>
      <c r="G4" s="95">
        <v>6977.32</v>
      </c>
      <c r="H4" s="62" t="e">
        <f>B3</f>
        <v>#REF!</v>
      </c>
      <c r="I4" s="87" t="s">
        <v>114</v>
      </c>
      <c r="J4" s="96">
        <v>2084.36</v>
      </c>
      <c r="K4" s="62" t="e">
        <f>D49</f>
        <v>#REF!</v>
      </c>
      <c r="L4" s="102"/>
      <c r="M4" s="118" t="e">
        <f>F39</f>
        <v>#REF!</v>
      </c>
      <c r="N4" s="102"/>
      <c r="O4" s="118" t="e">
        <f>D42</f>
        <v>#REF!</v>
      </c>
      <c r="P4" s="111"/>
    </row>
    <row r="5" spans="1:16" ht="14.25" customHeight="1">
      <c r="A5" s="27" t="str">
        <f>'Resum mensual'!C1</f>
        <v>SUBVENC. AJUNTAMENT</v>
      </c>
      <c r="B5" s="30" t="e">
        <f>'Resum mensual'!#REF!</f>
        <v>#REF!</v>
      </c>
      <c r="C5" s="33"/>
      <c r="D5" s="36"/>
      <c r="F5" s="86" t="s">
        <v>115</v>
      </c>
      <c r="G5" s="88">
        <v>30498</v>
      </c>
      <c r="H5" s="62" t="e">
        <f>B10+B17</f>
        <v>#REF!</v>
      </c>
      <c r="I5" s="84" t="s">
        <v>115</v>
      </c>
      <c r="J5" s="85">
        <v>24007.49</v>
      </c>
      <c r="K5" s="62" t="e">
        <f>D10+D17</f>
        <v>#REF!</v>
      </c>
      <c r="M5" s="102"/>
      <c r="N5" s="102"/>
      <c r="O5" s="102"/>
      <c r="P5" s="111"/>
    </row>
    <row r="6" spans="1:16" ht="14.25" customHeight="1">
      <c r="A6" s="27" t="str">
        <f>'Resum mensual'!D1</f>
        <v>SUBVENC. ACOLLIDA</v>
      </c>
      <c r="B6" s="30" t="e">
        <f>'Resum mensual'!#REF!</f>
        <v>#REF!</v>
      </c>
      <c r="C6" s="33"/>
      <c r="D6" s="54"/>
      <c r="F6" s="115" t="s">
        <v>169</v>
      </c>
      <c r="G6" s="88"/>
      <c r="H6" s="80"/>
      <c r="I6" s="87" t="s">
        <v>116</v>
      </c>
      <c r="J6" s="96">
        <v>63.05</v>
      </c>
      <c r="K6" s="62" t="e">
        <f>D27</f>
        <v>#REF!</v>
      </c>
      <c r="L6" s="102"/>
      <c r="M6" s="102"/>
      <c r="N6" s="102"/>
      <c r="O6" s="102"/>
      <c r="P6" s="111"/>
    </row>
    <row r="7" spans="1:16" ht="14.25" customHeight="1">
      <c r="A7" s="27" t="str">
        <f>'Resum mensual'!E1</f>
        <v>SUBVENC. EXTRAESCOLARS</v>
      </c>
      <c r="B7" s="30" t="e">
        <f>'Resum mensual'!#REF!</f>
        <v>#REF!</v>
      </c>
      <c r="C7" s="33"/>
      <c r="D7" s="36"/>
      <c r="F7" s="86" t="s">
        <v>117</v>
      </c>
      <c r="G7" s="95">
        <v>1586.93</v>
      </c>
      <c r="H7" s="62">
        <v>1586.93</v>
      </c>
      <c r="I7" s="87" t="s">
        <v>118</v>
      </c>
      <c r="J7" s="96">
        <v>2013.74</v>
      </c>
      <c r="K7" s="62" t="e">
        <f>D31</f>
        <v>#REF!</v>
      </c>
      <c r="L7" s="117" t="s">
        <v>171</v>
      </c>
      <c r="M7" s="102"/>
      <c r="N7" s="102"/>
      <c r="O7" s="110"/>
      <c r="P7" s="111"/>
    </row>
    <row r="8" spans="1:16" ht="14.25" customHeight="1">
      <c r="A8" s="27" t="str">
        <f>'Resum mensual'!F1</f>
        <v>SUBVENC. ESCOLES OBERTES</v>
      </c>
      <c r="B8" s="30" t="e">
        <f>'Resum mensual'!#REF!</f>
        <v>#REF!</v>
      </c>
      <c r="C8" s="33"/>
      <c r="D8" s="36"/>
      <c r="F8" s="79" t="s">
        <v>119</v>
      </c>
      <c r="G8" s="95">
        <v>21425</v>
      </c>
      <c r="H8" s="62">
        <v>21425</v>
      </c>
      <c r="I8" s="87" t="s">
        <v>120</v>
      </c>
      <c r="J8" s="85">
        <v>18569.03</v>
      </c>
      <c r="K8" s="62" t="e">
        <f>D35</f>
        <v>#REF!</v>
      </c>
      <c r="L8" s="102" t="s">
        <v>173</v>
      </c>
      <c r="M8" s="102"/>
      <c r="N8" s="102"/>
      <c r="O8" s="102"/>
      <c r="P8" s="111"/>
    </row>
    <row r="9" spans="1:16" ht="14.25" customHeight="1">
      <c r="A9" s="25" t="str">
        <f>'Resum mensual'!G1</f>
        <v>QUOTES AMPA</v>
      </c>
      <c r="B9" s="38" t="e">
        <f>'Resum mensual'!#REF!</f>
        <v>#REF!</v>
      </c>
      <c r="C9" s="26"/>
      <c r="D9" s="37"/>
      <c r="F9" s="79"/>
      <c r="G9" s="83"/>
      <c r="H9" s="80"/>
      <c r="I9" s="87" t="s">
        <v>121</v>
      </c>
      <c r="J9" s="96">
        <v>303.41000000000003</v>
      </c>
      <c r="K9" s="62" t="e">
        <f>D30</f>
        <v>#REF!</v>
      </c>
      <c r="L9" s="102"/>
      <c r="M9" s="102"/>
      <c r="N9" s="102"/>
      <c r="O9" s="102"/>
      <c r="P9" s="111"/>
    </row>
    <row r="10" spans="1:16" ht="14.25" customHeight="1">
      <c r="A10" s="25" t="s">
        <v>166</v>
      </c>
      <c r="B10" s="38" t="e">
        <f>SUM(B11:B16)</f>
        <v>#REF!</v>
      </c>
      <c r="C10" s="26" t="s">
        <v>166</v>
      </c>
      <c r="D10" s="37" t="e">
        <f>SUM(D11:D16)</f>
        <v>#REF!</v>
      </c>
      <c r="F10" s="79" t="s">
        <v>122</v>
      </c>
      <c r="G10" s="95">
        <v>1472</v>
      </c>
      <c r="H10" s="62">
        <v>1472</v>
      </c>
      <c r="I10" s="87" t="s">
        <v>123</v>
      </c>
      <c r="J10" s="96">
        <v>1426.5</v>
      </c>
      <c r="K10" s="62" t="e">
        <f>D23</f>
        <v>#REF!</v>
      </c>
      <c r="L10" s="102"/>
      <c r="M10" s="102"/>
      <c r="N10" s="102"/>
      <c r="O10" s="102"/>
      <c r="P10" s="111"/>
    </row>
    <row r="11" spans="1:16" ht="14.25" customHeight="1">
      <c r="A11" s="29" t="str">
        <f>'Resum mensual'!H1</f>
        <v>EXTRAESC. INFANTILS</v>
      </c>
      <c r="B11" s="30" t="e">
        <f>'Resum mensual'!#REF!</f>
        <v>#REF!</v>
      </c>
      <c r="C11" s="28" t="s">
        <v>104</v>
      </c>
      <c r="D11" s="35" t="e">
        <f>'Resum mensual'!#REF!</f>
        <v>#REF!</v>
      </c>
      <c r="F11" s="79"/>
      <c r="G11" s="83"/>
      <c r="H11" s="80"/>
      <c r="I11" s="84" t="s">
        <v>124</v>
      </c>
      <c r="J11" s="85">
        <v>1826.49</v>
      </c>
      <c r="K11" s="62" t="e">
        <f>D52</f>
        <v>#REF!</v>
      </c>
      <c r="L11" s="102" t="s">
        <v>125</v>
      </c>
      <c r="M11" s="102">
        <v>577.67999999999995</v>
      </c>
      <c r="N11" s="102" t="s">
        <v>126</v>
      </c>
      <c r="O11" s="102">
        <v>208.68</v>
      </c>
      <c r="P11" s="111"/>
    </row>
    <row r="12" spans="1:16" ht="14.25" customHeight="1">
      <c r="A12" s="29"/>
      <c r="B12" s="30"/>
      <c r="C12" s="28" t="str">
        <f>'Resum mensual'!AD1</f>
        <v>SS IMPOSTOS EXTRAESC. INFANT.</v>
      </c>
      <c r="D12" s="35" t="e">
        <f>'Resum mensual'!#REF!</f>
        <v>#REF!</v>
      </c>
      <c r="F12" s="79"/>
      <c r="G12" s="80"/>
      <c r="H12" s="80"/>
      <c r="I12" s="84" t="s">
        <v>127</v>
      </c>
      <c r="J12" s="85">
        <v>2087.81</v>
      </c>
      <c r="K12" s="62" t="e">
        <f>D32</f>
        <v>#REF!</v>
      </c>
      <c r="L12" s="117" t="s">
        <v>175</v>
      </c>
      <c r="M12" s="102"/>
      <c r="N12" s="102"/>
      <c r="O12" s="102"/>
      <c r="P12" s="111"/>
    </row>
    <row r="13" spans="1:16" ht="14.25" customHeight="1">
      <c r="A13" s="29" t="str">
        <f>'Resum mensual'!J1</f>
        <v>EXTRAESC. ADULTS</v>
      </c>
      <c r="B13" s="30" t="e">
        <f>'Resum mensual'!#REF!</f>
        <v>#REF!</v>
      </c>
      <c r="C13" s="28" t="str">
        <f>'Resum mensual'!AE1</f>
        <v>NÒMINES EXTRAESC. ADULTS</v>
      </c>
      <c r="D13" s="35" t="e">
        <f>'Resum mensual'!#REF!</f>
        <v>#REF!</v>
      </c>
      <c r="F13" s="79"/>
      <c r="G13" s="80"/>
      <c r="H13" s="80"/>
      <c r="I13" s="84" t="s">
        <v>128</v>
      </c>
      <c r="J13" s="96">
        <v>1946.48</v>
      </c>
      <c r="K13" s="62" t="e">
        <f>D37</f>
        <v>#REF!</v>
      </c>
      <c r="L13" s="102"/>
      <c r="M13" s="102"/>
      <c r="N13" s="102"/>
      <c r="O13" s="102"/>
      <c r="P13" s="111"/>
    </row>
    <row r="14" spans="1:16" ht="14.25" customHeight="1">
      <c r="A14" s="29"/>
      <c r="B14" s="30"/>
      <c r="C14" s="28" t="str">
        <f>'Resum mensual'!AF1</f>
        <v>SS IMPOSTOS EXTRAESC. ADULTS</v>
      </c>
      <c r="D14" s="35" t="e">
        <f>'Resum mensual'!#REF!</f>
        <v>#REF!</v>
      </c>
      <c r="F14" s="79"/>
      <c r="G14" s="79"/>
      <c r="H14" s="80"/>
      <c r="I14" s="87" t="s">
        <v>129</v>
      </c>
      <c r="J14" s="85">
        <v>529.54999999999995</v>
      </c>
      <c r="K14" s="62" t="e">
        <f>D51</f>
        <v>#REF!</v>
      </c>
      <c r="L14" s="102" t="s">
        <v>174</v>
      </c>
      <c r="M14" s="102"/>
      <c r="N14" s="102"/>
      <c r="O14" s="102"/>
      <c r="P14" s="111"/>
    </row>
    <row r="15" spans="1:16" ht="14.25" customHeight="1">
      <c r="A15" s="29"/>
      <c r="B15" s="30"/>
      <c r="C15" s="28" t="str">
        <f>'Resum mensual'!AG1</f>
        <v>MAT. EXTRAESC.</v>
      </c>
      <c r="D15" s="35" t="e">
        <f>'Resum mensual'!#REF!</f>
        <v>#REF!</v>
      </c>
      <c r="F15" s="79"/>
      <c r="G15" s="79"/>
      <c r="H15" s="80"/>
      <c r="I15" s="87" t="s">
        <v>130</v>
      </c>
      <c r="J15" s="85">
        <v>724.33</v>
      </c>
      <c r="K15" s="62" t="e">
        <f>D43</f>
        <v>#REF!</v>
      </c>
      <c r="L15" s="102"/>
      <c r="M15" s="102"/>
      <c r="N15" s="102"/>
      <c r="O15" s="102"/>
      <c r="P15" s="111"/>
    </row>
    <row r="16" spans="1:16" ht="14.25" customHeight="1">
      <c r="A16" s="31"/>
      <c r="B16" s="32"/>
      <c r="C16" s="28" t="str">
        <f>'Resum mensual'!AH1</f>
        <v>PISCINA CANET</v>
      </c>
      <c r="D16" s="35" t="e">
        <f>'Resum mensual'!#REF!</f>
        <v>#REF!</v>
      </c>
      <c r="F16" s="79"/>
      <c r="G16" s="79"/>
      <c r="H16" s="80"/>
      <c r="I16" s="87" t="s">
        <v>131</v>
      </c>
      <c r="J16" s="96">
        <v>246.96</v>
      </c>
      <c r="K16" s="62" t="e">
        <f>D50</f>
        <v>#REF!</v>
      </c>
      <c r="L16" s="102"/>
      <c r="M16" s="102"/>
      <c r="N16" s="102"/>
      <c r="O16" s="102"/>
      <c r="P16" s="111"/>
    </row>
    <row r="17" spans="1:16" ht="14.25" customHeight="1">
      <c r="A17" s="25" t="s">
        <v>86</v>
      </c>
      <c r="B17" s="38" t="e">
        <f>SUM(B18:B20)</f>
        <v>#REF!</v>
      </c>
      <c r="C17" s="26" t="s">
        <v>86</v>
      </c>
      <c r="D17" s="37" t="e">
        <f>SUM(D18:D20)</f>
        <v>#REF!</v>
      </c>
      <c r="F17" s="79"/>
      <c r="G17" s="79"/>
      <c r="H17" s="62">
        <v>3608.84</v>
      </c>
      <c r="I17" s="87" t="s">
        <v>132</v>
      </c>
      <c r="J17" s="97">
        <v>1421</v>
      </c>
      <c r="K17" s="62" t="e">
        <f>D34</f>
        <v>#REF!</v>
      </c>
      <c r="L17" s="117"/>
      <c r="M17" s="102"/>
      <c r="N17" s="102"/>
      <c r="O17" s="102"/>
      <c r="P17" s="111"/>
    </row>
    <row r="18" spans="1:16" ht="14.25" customHeight="1">
      <c r="A18" s="29" t="str">
        <f>'Resum mensual'!K1</f>
        <v>ACOLLIDA MATINAL</v>
      </c>
      <c r="B18" s="30" t="e">
        <f>'Resum mensual'!#REF!</f>
        <v>#REF!</v>
      </c>
      <c r="C18" s="28" t="str">
        <f>'Resum mensual'!AI1</f>
        <v>NÒMINES ACOLL LUDOT</v>
      </c>
      <c r="D18" s="35" t="e">
        <f>'Resum mensual'!#REF!</f>
        <v>#REF!</v>
      </c>
      <c r="F18" s="79"/>
      <c r="G18" s="79"/>
      <c r="H18" s="80"/>
      <c r="I18" s="87" t="s">
        <v>133</v>
      </c>
      <c r="J18" s="101">
        <v>412.68</v>
      </c>
      <c r="K18" s="62" t="e">
        <f>D28</f>
        <v>#REF!</v>
      </c>
      <c r="L18" s="117" t="s">
        <v>172</v>
      </c>
      <c r="M18" s="102"/>
      <c r="N18" s="102"/>
      <c r="O18" s="102"/>
      <c r="P18" s="111"/>
    </row>
    <row r="19" spans="1:16" ht="14.25" customHeight="1">
      <c r="A19" s="29" t="str">
        <f>'Resum mensual'!L1</f>
        <v>LUDOTECA</v>
      </c>
      <c r="B19" s="30" t="e">
        <f>'Resum mensual'!#REF!</f>
        <v>#REF!</v>
      </c>
      <c r="C19" s="28" t="str">
        <f>'Resum mensual'!AJ1</f>
        <v>SS IMPOSTOS ACOLL LUDOT</v>
      </c>
      <c r="D19" s="35" t="e">
        <f>'Resum mensual'!#REF!</f>
        <v>#REF!</v>
      </c>
      <c r="F19" s="79"/>
      <c r="G19" s="79"/>
      <c r="H19" s="80"/>
      <c r="I19" s="87" t="s">
        <v>134</v>
      </c>
      <c r="J19" s="89">
        <v>220</v>
      </c>
      <c r="K19" s="62"/>
      <c r="L19" s="117" t="s">
        <v>147</v>
      </c>
      <c r="M19" s="102"/>
      <c r="N19" s="102"/>
      <c r="O19" s="102"/>
      <c r="P19" s="111"/>
    </row>
    <row r="20" spans="1:16" ht="14.25" customHeight="1">
      <c r="A20" s="29"/>
      <c r="B20" s="30"/>
      <c r="C20" s="28" t="str">
        <f>'Resum mensual'!AM1</f>
        <v>MAT. LUDOTECA</v>
      </c>
      <c r="D20" s="35" t="e">
        <f>'Resum mensual'!#REF!</f>
        <v>#REF!</v>
      </c>
      <c r="F20" s="79"/>
      <c r="G20" s="79"/>
      <c r="H20" s="80"/>
      <c r="I20" s="87" t="s">
        <v>135</v>
      </c>
      <c r="J20" s="97">
        <v>60</v>
      </c>
      <c r="K20" s="62" t="e">
        <f>D54</f>
        <v>#REF!</v>
      </c>
      <c r="L20" s="102"/>
      <c r="M20" s="102"/>
      <c r="N20" s="102"/>
      <c r="O20" s="102"/>
      <c r="P20" s="111"/>
    </row>
    <row r="21" spans="1:16" ht="14.25" customHeight="1">
      <c r="A21" s="25" t="s">
        <v>87</v>
      </c>
      <c r="B21" s="38" t="e">
        <f>SUM(B22:B25)</f>
        <v>#REF!</v>
      </c>
      <c r="C21" s="26" t="s">
        <v>87</v>
      </c>
      <c r="D21" s="37" t="e">
        <f>SUM(D22:D25)</f>
        <v>#REF!</v>
      </c>
      <c r="N21" s="102"/>
      <c r="O21" s="102"/>
      <c r="P21" s="111"/>
    </row>
    <row r="22" spans="1:16" ht="14.25" customHeight="1">
      <c r="A22" s="29" t="str">
        <f>'Resum mensual'!M1</f>
        <v>CASAL SETEMBRE</v>
      </c>
      <c r="B22" s="30" t="e">
        <f>'Resum mensual'!#REF!</f>
        <v>#REF!</v>
      </c>
      <c r="C22" s="28" t="str">
        <f>'Resum mensual'!AN1</f>
        <v>CASAL SETEMBRE</v>
      </c>
      <c r="D22" s="35" t="e">
        <f>'Resum mensual'!#REF!</f>
        <v>#REF!</v>
      </c>
      <c r="F22" s="79"/>
      <c r="G22" s="79"/>
      <c r="H22" s="80"/>
      <c r="I22" s="84"/>
      <c r="J22" s="85"/>
      <c r="K22" s="80"/>
      <c r="L22" s="102"/>
      <c r="M22" s="102"/>
      <c r="N22" s="102"/>
      <c r="O22" s="102"/>
      <c r="P22" s="111"/>
    </row>
    <row r="23" spans="1:16" ht="14.25" customHeight="1">
      <c r="A23" s="29" t="str">
        <f>'Resum mensual'!N1</f>
        <v>CASAL NADAL</v>
      </c>
      <c r="B23" s="30" t="e">
        <f>'Resum mensual'!#REF!</f>
        <v>#REF!</v>
      </c>
      <c r="C23" s="28" t="str">
        <f>'Resum mensual'!AO1</f>
        <v>CASAL NADAL</v>
      </c>
      <c r="D23" s="35" t="e">
        <f>'Resum mensual'!#REF!</f>
        <v>#REF!</v>
      </c>
      <c r="F23" s="79"/>
      <c r="G23" s="79"/>
      <c r="H23" s="80"/>
      <c r="I23" s="84"/>
      <c r="J23" s="85"/>
      <c r="K23" s="85"/>
      <c r="L23" s="80"/>
      <c r="M23" s="80"/>
      <c r="N23" s="80"/>
      <c r="O23" s="80"/>
    </row>
    <row r="24" spans="1:16" ht="14.25" customHeight="1">
      <c r="A24" s="29" t="str">
        <f>'Resum mensual'!O1</f>
        <v>CASAL S. BLANCA</v>
      </c>
      <c r="B24" s="30" t="e">
        <f>'Resum mensual'!#REF!</f>
        <v>#REF!</v>
      </c>
      <c r="C24" s="28" t="str">
        <f>'Resum mensual'!AP1</f>
        <v>CASAL S. BLANCA</v>
      </c>
      <c r="D24" s="35" t="e">
        <f>'Resum mensual'!#REF!</f>
        <v>#REF!</v>
      </c>
      <c r="F24" s="90" t="s">
        <v>136</v>
      </c>
      <c r="G24" s="91">
        <f>SUM(G3:G23)</f>
        <v>66784.25</v>
      </c>
      <c r="H24" s="80"/>
      <c r="I24" s="92" t="s">
        <v>137</v>
      </c>
      <c r="J24" s="93">
        <f>SUM(J3:J23)</f>
        <v>73482.92</v>
      </c>
      <c r="K24" s="93" t="e">
        <f>SUM(K3:K20)</f>
        <v>#REF!</v>
      </c>
      <c r="L24" s="80"/>
      <c r="M24" s="82"/>
      <c r="N24" s="80"/>
      <c r="O24" s="80"/>
    </row>
    <row r="25" spans="1:16" ht="14.25" customHeight="1">
      <c r="A25" s="29" t="str">
        <f>'Resum mensual'!P1</f>
        <v>CASAL JUNY</v>
      </c>
      <c r="B25" s="30" t="e">
        <f>'Resum mensual'!#REF!</f>
        <v>#REF!</v>
      </c>
      <c r="C25" s="28" t="str">
        <f>'Resum mensual'!AQ1</f>
        <v>CASAL JUNY</v>
      </c>
      <c r="D25" s="35" t="e">
        <f>'Resum mensual'!#REF!</f>
        <v>#REF!</v>
      </c>
      <c r="F25" s="80"/>
      <c r="G25" s="80"/>
      <c r="H25" s="80"/>
      <c r="I25" s="80"/>
      <c r="J25" s="82"/>
      <c r="K25" s="82"/>
      <c r="L25" s="80"/>
      <c r="M25" s="80"/>
      <c r="N25" s="80"/>
      <c r="O25" s="80"/>
    </row>
    <row r="26" spans="1:16" ht="14.25" customHeight="1">
      <c r="A26" s="25" t="s">
        <v>80</v>
      </c>
      <c r="B26" s="38" t="e">
        <f>SUM(B27:B32)</f>
        <v>#REF!</v>
      </c>
      <c r="C26" s="26" t="s">
        <v>80</v>
      </c>
      <c r="D26" s="37" t="e">
        <f>SUM(D27:D32)</f>
        <v>#REF!</v>
      </c>
      <c r="F26" s="80"/>
      <c r="G26" s="80"/>
      <c r="H26" s="80"/>
      <c r="I26" s="80"/>
      <c r="J26" s="82"/>
      <c r="K26" s="82"/>
      <c r="L26" s="80"/>
      <c r="M26" s="80"/>
      <c r="N26" s="80"/>
      <c r="O26" s="80"/>
    </row>
    <row r="27" spans="1:16" ht="14.25" customHeight="1">
      <c r="A27" s="29" t="str">
        <f>'Resum mensual'!Q1</f>
        <v>CASTANYADA</v>
      </c>
      <c r="B27" s="30" t="e">
        <f>'Resum mensual'!#REF!</f>
        <v>#REF!</v>
      </c>
      <c r="C27" s="28" t="str">
        <f>'Resum mensual'!AR1</f>
        <v>CASTANYADA</v>
      </c>
      <c r="D27" s="35" t="e">
        <f>'Resum mensual'!#REF!</f>
        <v>#REF!</v>
      </c>
      <c r="F27" s="80"/>
      <c r="G27" s="80" t="s">
        <v>138</v>
      </c>
      <c r="H27" s="80"/>
      <c r="I27" s="80"/>
      <c r="J27" s="82"/>
      <c r="K27" s="82"/>
      <c r="L27" s="80"/>
      <c r="M27" s="80"/>
      <c r="N27" s="80"/>
      <c r="O27" s="80"/>
    </row>
    <row r="28" spans="1:16" ht="14.25" customHeight="1">
      <c r="A28" s="29" t="str">
        <f>'Resum mensual'!R1</f>
        <v>NADAL</v>
      </c>
      <c r="B28" s="30" t="e">
        <f>'Resum mensual'!#REF!</f>
        <v>#REF!</v>
      </c>
      <c r="C28" s="28" t="str">
        <f>'Resum mensual'!AS1</f>
        <v>NADAL</v>
      </c>
      <c r="D28" s="35" t="e">
        <f>'Resum mensual'!#REF!</f>
        <v>#REF!</v>
      </c>
      <c r="F28" s="80"/>
      <c r="G28" s="80" t="s">
        <v>139</v>
      </c>
      <c r="H28" s="80"/>
      <c r="I28" s="80"/>
      <c r="J28" s="82" t="s">
        <v>141</v>
      </c>
      <c r="K28" s="82"/>
      <c r="L28" s="80"/>
      <c r="M28" s="80"/>
      <c r="N28" s="80"/>
      <c r="O28" s="80"/>
    </row>
    <row r="29" spans="1:16" ht="14.25" customHeight="1">
      <c r="A29" s="29" t="str">
        <f>'Resum mensual'!S1</f>
        <v>DVD NADAL</v>
      </c>
      <c r="B29" s="30" t="e">
        <f>'Resum mensual'!#REF!</f>
        <v>#REF!</v>
      </c>
      <c r="C29" s="28" t="str">
        <f>'Resum mensual'!AT1</f>
        <v>DVD NADAL</v>
      </c>
      <c r="D29" s="35" t="e">
        <f>'Resum mensual'!#REF!</f>
        <v>#REF!</v>
      </c>
      <c r="F29" s="80"/>
      <c r="G29" s="94" t="s">
        <v>140</v>
      </c>
      <c r="H29" s="80"/>
      <c r="I29" s="80"/>
      <c r="J29" s="82"/>
      <c r="K29" s="82"/>
      <c r="L29" s="80"/>
      <c r="M29" s="80"/>
      <c r="N29" s="80"/>
      <c r="O29" s="80"/>
    </row>
    <row r="30" spans="1:16" ht="14.25" customHeight="1">
      <c r="A30" s="29" t="str">
        <f>'Resum mensual'!T1</f>
        <v>CARNAVAL</v>
      </c>
      <c r="B30" s="30" t="e">
        <f>'Resum mensual'!#REF!</f>
        <v>#REF!</v>
      </c>
      <c r="C30" s="28" t="str">
        <f>'Resum mensual'!AU1</f>
        <v>CARNAVAL</v>
      </c>
      <c r="D30" s="35" t="e">
        <f>'Resum mensual'!#REF!</f>
        <v>#REF!</v>
      </c>
      <c r="N30" s="8"/>
    </row>
    <row r="31" spans="1:16" ht="14.25" customHeight="1">
      <c r="A31" s="29" t="str">
        <f>'Resum mensual'!U1</f>
        <v>SANT JORDI</v>
      </c>
      <c r="B31" s="30" t="e">
        <f>'Resum mensual'!#REF!</f>
        <v>#REF!</v>
      </c>
      <c r="C31" s="28" t="str">
        <f>'Resum mensual'!AV1</f>
        <v>SANT JORDI</v>
      </c>
      <c r="D31" s="35" t="e">
        <f>'Resum mensual'!#REF!</f>
        <v>#REF!</v>
      </c>
      <c r="N31" s="8"/>
    </row>
    <row r="32" spans="1:16" ht="14.25" customHeight="1">
      <c r="A32" s="29" t="str">
        <f>'Resum mensual'!V1</f>
        <v>FINAL DE CURS</v>
      </c>
      <c r="B32" s="30" t="e">
        <f>'Resum mensual'!#REF!</f>
        <v>#REF!</v>
      </c>
      <c r="C32" s="28" t="str">
        <f>'Resum mensual'!AW1</f>
        <v xml:space="preserve">FINAL DE CURS </v>
      </c>
      <c r="D32" s="35" t="e">
        <f>'Resum mensual'!#REF!</f>
        <v>#REF!</v>
      </c>
      <c r="H32" s="116" t="e">
        <f>SUM(H3:H17)</f>
        <v>#REF!</v>
      </c>
      <c r="N32" s="8"/>
    </row>
    <row r="33" spans="1:6" ht="14.25" customHeight="1">
      <c r="A33" s="25" t="s">
        <v>36</v>
      </c>
      <c r="B33" s="38" t="e">
        <f>SUM(B34)</f>
        <v>#REF!</v>
      </c>
      <c r="C33" s="26" t="s">
        <v>36</v>
      </c>
      <c r="D33" s="37" t="e">
        <f>SUM(D34)</f>
        <v>#REF!</v>
      </c>
    </row>
    <row r="34" spans="1:6" ht="14.25" customHeight="1">
      <c r="A34" s="29" t="str">
        <f>'Resum mensual'!W1</f>
        <v>BOC'N ROLL</v>
      </c>
      <c r="B34" s="30" t="e">
        <f>'Resum mensual'!#REF!</f>
        <v>#REF!</v>
      </c>
      <c r="C34" s="28" t="str">
        <f>'Resum mensual'!AX1</f>
        <v>BOC'N ROLL</v>
      </c>
      <c r="D34" s="35" t="e">
        <f>'Resum mensual'!#REF!</f>
        <v>#REF!</v>
      </c>
    </row>
    <row r="35" spans="1:6" ht="14.25" customHeight="1">
      <c r="A35" s="25" t="str">
        <f>'Resum mensual'!Y1</f>
        <v>LLIBRES TEXT</v>
      </c>
      <c r="B35" s="38" t="e">
        <f>'Resum mensual'!#REF!</f>
        <v>#REF!</v>
      </c>
      <c r="C35" s="26" t="str">
        <f>'Resum mensual'!BC1</f>
        <v>LLIBRES TEXT</v>
      </c>
      <c r="D35" s="37" t="e">
        <f>'Resum mensual'!#REF!</f>
        <v>#REF!</v>
      </c>
    </row>
    <row r="36" spans="1:6" ht="14.25" customHeight="1">
      <c r="A36" s="25"/>
      <c r="B36" s="38"/>
      <c r="C36" s="26" t="s">
        <v>29</v>
      </c>
      <c r="D36" s="37" t="e">
        <f>SUM(D37:D37)</f>
        <v>#REF!</v>
      </c>
    </row>
    <row r="37" spans="1:6" ht="14.25" customHeight="1">
      <c r="A37" s="31"/>
      <c r="B37" s="32"/>
      <c r="C37" s="28" t="str">
        <f>'Resum mensual'!BE1</f>
        <v>GESTORIA</v>
      </c>
      <c r="D37" s="35" t="e">
        <f>'Resum mensual'!#REF!</f>
        <v>#REF!</v>
      </c>
    </row>
    <row r="38" spans="1:6" ht="14.25" customHeight="1">
      <c r="A38" s="25"/>
      <c r="B38" s="38"/>
      <c r="C38" s="26" t="s">
        <v>79</v>
      </c>
      <c r="D38" s="37" t="e">
        <f>SUM(D39:D42)</f>
        <v>#REF!</v>
      </c>
    </row>
    <row r="39" spans="1:6" ht="14.25" customHeight="1">
      <c r="A39" s="55"/>
      <c r="B39" s="56"/>
      <c r="C39" s="28" t="str">
        <f>'Resum mensual'!AK1</f>
        <v>NÒMINES TEI</v>
      </c>
      <c r="D39" s="35" t="e">
        <f>'Resum mensual'!#REF!</f>
        <v>#REF!</v>
      </c>
      <c r="F39" s="100" t="e">
        <f>SUM(D39:D40)</f>
        <v>#REF!</v>
      </c>
    </row>
    <row r="40" spans="1:6" ht="14.25" customHeight="1">
      <c r="A40" s="55"/>
      <c r="B40" s="56"/>
      <c r="C40" s="28" t="str">
        <f>'Resum mensual'!AL1</f>
        <v>SS IMPOSTOS TEI</v>
      </c>
      <c r="D40" s="35" t="e">
        <f>'Resum mensual'!#REF!</f>
        <v>#REF!</v>
      </c>
    </row>
    <row r="41" spans="1:6" ht="14.25" customHeight="1">
      <c r="A41" s="55"/>
      <c r="B41" s="56"/>
      <c r="C41" s="28" t="str">
        <f>'Resum mensual'!BP1</f>
        <v>RENTING FOTOC.</v>
      </c>
      <c r="D41" s="35" t="e">
        <f>'Resum mensual'!#REF!</f>
        <v>#REF!</v>
      </c>
    </row>
    <row r="42" spans="1:6" ht="14.25" customHeight="1">
      <c r="A42" s="34"/>
      <c r="B42" s="32"/>
      <c r="C42" s="28" t="str">
        <f>Mov.tot!BK1</f>
        <v>ALTRES INVERSIÓ ESCOLA</v>
      </c>
      <c r="D42" s="35" t="e">
        <f>'Resum mensual'!#REF!</f>
        <v>#REF!</v>
      </c>
    </row>
    <row r="43" spans="1:6" ht="14.25" customHeight="1">
      <c r="A43" s="25"/>
      <c r="B43" s="38"/>
      <c r="C43" s="26" t="s">
        <v>37</v>
      </c>
      <c r="D43" s="37" t="e">
        <f>SUM(D44:D48)</f>
        <v>#REF!</v>
      </c>
    </row>
    <row r="44" spans="1:6" ht="14.25" customHeight="1">
      <c r="A44" s="31"/>
      <c r="B44" s="32"/>
      <c r="C44" s="28" t="str">
        <f>'Resum mensual'!BI1</f>
        <v>COMIS. TRANSF.</v>
      </c>
      <c r="D44" s="35" t="e">
        <f>'Resum mensual'!#REF!</f>
        <v>#REF!</v>
      </c>
    </row>
    <row r="45" spans="1:6" ht="14.25" customHeight="1">
      <c r="A45" s="31"/>
      <c r="B45" s="32"/>
      <c r="C45" s="28" t="str">
        <f>'Resum mensual'!BJ1</f>
        <v>COMIS. REBUTS</v>
      </c>
      <c r="D45" s="35" t="e">
        <f>'Resum mensual'!#REF!</f>
        <v>#REF!</v>
      </c>
    </row>
    <row r="46" spans="1:6" ht="14.25" customHeight="1">
      <c r="A46" s="31"/>
      <c r="B46" s="32"/>
      <c r="C46" s="28" t="str">
        <f>'Resum mensual'!BK1</f>
        <v>COMIS. CORREU</v>
      </c>
      <c r="D46" s="35" t="e">
        <f>'Resum mensual'!#REF!</f>
        <v>#REF!</v>
      </c>
    </row>
    <row r="47" spans="1:6" ht="14.25" customHeight="1">
      <c r="A47" s="31"/>
      <c r="B47" s="32"/>
      <c r="C47" s="28" t="str">
        <f>'Resum mensual'!BL1</f>
        <v>IMPOSTOS SOBRE COMISSIÓ</v>
      </c>
      <c r="D47" s="35" t="e">
        <f>'Resum mensual'!#REF!</f>
        <v>#REF!</v>
      </c>
    </row>
    <row r="48" spans="1:6" ht="14.25" customHeight="1">
      <c r="A48" s="31"/>
      <c r="B48" s="32"/>
      <c r="C48" s="28" t="str">
        <f>'Resum mensual'!BM1</f>
        <v>COMIS. MANT.</v>
      </c>
      <c r="D48" s="35" t="e">
        <f>'Resum mensual'!#REF!</f>
        <v>#REF!</v>
      </c>
    </row>
    <row r="49" spans="1:6" ht="14.25" customHeight="1">
      <c r="A49" s="25"/>
      <c r="B49" s="38"/>
      <c r="C49" s="26" t="str">
        <f>'Resum mensual'!BD1</f>
        <v>BIBLIO SOBRE RODES</v>
      </c>
      <c r="D49" s="37" t="e">
        <f>'Resum mensual'!#REF!</f>
        <v>#REF!</v>
      </c>
    </row>
    <row r="50" spans="1:6" ht="14.25" customHeight="1">
      <c r="A50" s="25"/>
      <c r="B50" s="38"/>
      <c r="C50" s="26" t="str">
        <f>'Resum mensual'!BN1</f>
        <v>QUOTA FAPAC</v>
      </c>
      <c r="D50" s="37" t="e">
        <f>'Resum mensual'!#REF!</f>
        <v>#REF!</v>
      </c>
    </row>
    <row r="51" spans="1:6" ht="14.25" customHeight="1">
      <c r="A51" s="25"/>
      <c r="B51" s="38"/>
      <c r="C51" s="26" t="str">
        <f>'Resum mensual'!BO1</f>
        <v>TELÈFON</v>
      </c>
      <c r="D51" s="37" t="e">
        <f>'Resum mensual'!#REF!</f>
        <v>#REF!</v>
      </c>
    </row>
    <row r="52" spans="1:6" ht="14.25" customHeight="1">
      <c r="A52" s="25"/>
      <c r="B52" s="38"/>
      <c r="C52" s="26" t="str">
        <f>'Resum mensual'!BQ1</f>
        <v>MAT. OFICINA</v>
      </c>
      <c r="D52" s="37" t="e">
        <f>'Resum mensual'!#REF!</f>
        <v>#REF!</v>
      </c>
    </row>
    <row r="53" spans="1:6" ht="15" customHeight="1">
      <c r="A53" s="25"/>
      <c r="B53" s="38"/>
      <c r="C53" s="26" t="str">
        <f>'Resum mensual'!BF1</f>
        <v>TAXES</v>
      </c>
      <c r="D53" s="37" t="e">
        <f>'Resum mensual'!#REF!</f>
        <v>#REF!</v>
      </c>
      <c r="F53" s="98"/>
    </row>
    <row r="54" spans="1:6">
      <c r="A54" s="25"/>
      <c r="B54" s="38"/>
      <c r="C54" s="26" t="str">
        <f>'Resum mensual'!BR1</f>
        <v>VOLUNT. AdMunt</v>
      </c>
      <c r="D54" s="37" t="e">
        <f>'Resum mensual'!#REF!</f>
        <v>#REF!</v>
      </c>
      <c r="F54" s="100"/>
    </row>
    <row r="55" spans="1:6">
      <c r="A55" s="25"/>
      <c r="B55" s="38"/>
      <c r="C55" s="26" t="str">
        <f>'Resum mensual'!BS1</f>
        <v>arenys.org</v>
      </c>
      <c r="D55" s="37" t="e">
        <f>'Resum mensual'!#REF!</f>
        <v>#REF!</v>
      </c>
    </row>
    <row r="56" spans="1:6" ht="15.75">
      <c r="A56" s="23" t="s">
        <v>68</v>
      </c>
      <c r="B56" s="15" t="e">
        <f>B3+B9+B10+B17+B21+B26+B33+B35</f>
        <v>#REF!</v>
      </c>
      <c r="C56" s="24" t="s">
        <v>69</v>
      </c>
      <c r="D56" s="16" t="e">
        <f>D10+D17+D21+D26+D33+D35+D36+D38+D43+D49+D50+D51+D52+D53+D54+D55</f>
        <v>#REF!</v>
      </c>
      <c r="E56" s="114"/>
    </row>
    <row r="57" spans="1:6">
      <c r="B57" s="108"/>
      <c r="C57" s="108"/>
    </row>
    <row r="58" spans="1:6">
      <c r="B58" s="108"/>
      <c r="C58" s="108"/>
    </row>
    <row r="59" spans="1:6">
      <c r="A59" s="109" t="s">
        <v>146</v>
      </c>
      <c r="B59" s="108"/>
    </row>
    <row r="60" spans="1:6">
      <c r="A60" s="109" t="s">
        <v>145</v>
      </c>
    </row>
    <row r="61" spans="1:6">
      <c r="A61" s="109" t="s">
        <v>168</v>
      </c>
      <c r="B61" s="22"/>
    </row>
    <row r="62" spans="1:6">
      <c r="A62" s="109" t="s">
        <v>167</v>
      </c>
    </row>
  </sheetData>
  <mergeCells count="3">
    <mergeCell ref="A1:D1"/>
    <mergeCell ref="A2:B2"/>
    <mergeCell ref="C2:D2"/>
  </mergeCells>
  <pageMargins left="0.19685039370078741" right="0.19685039370078741" top="0.19685039370078741" bottom="0.19685039370078741" header="0.31496062992125984" footer="0.31496062992125984"/>
  <pageSetup paperSize="9" scale="90" orientation="portrait" horizontalDpi="300" verticalDpi="30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62"/>
  <sheetViews>
    <sheetView workbookViewId="0">
      <pane ySplit="2" topLeftCell="A36" activePane="bottomLeft" state="frozen"/>
      <selection pane="bottomLeft" activeCell="D57" sqref="D57"/>
    </sheetView>
  </sheetViews>
  <sheetFormatPr defaultColWidth="11.42578125" defaultRowHeight="15"/>
  <cols>
    <col min="1" max="1" width="29.85546875" style="22" bestFit="1" customWidth="1"/>
    <col min="2" max="2" width="12.28515625" customWidth="1"/>
    <col min="3" max="3" width="29.7109375" style="22" bestFit="1" customWidth="1"/>
    <col min="4" max="4" width="12.28515625" customWidth="1"/>
    <col min="5" max="6" width="10.7109375" customWidth="1"/>
  </cols>
  <sheetData>
    <row r="1" spans="1:4" ht="18" customHeight="1">
      <c r="A1" s="157" t="s">
        <v>842</v>
      </c>
      <c r="B1" s="157"/>
      <c r="C1" s="157"/>
      <c r="D1" s="157"/>
    </row>
    <row r="2" spans="1:4" ht="13.5" customHeight="1">
      <c r="A2" s="158" t="s">
        <v>108</v>
      </c>
      <c r="B2" s="158"/>
      <c r="C2" s="159" t="s">
        <v>32</v>
      </c>
      <c r="D2" s="159"/>
    </row>
    <row r="3" spans="1:4" ht="13.5" customHeight="1">
      <c r="A3" s="25" t="s">
        <v>34</v>
      </c>
      <c r="B3" s="38">
        <f>SUM(B4:B8)</f>
        <v>4335</v>
      </c>
      <c r="C3" s="26"/>
      <c r="D3" s="37"/>
    </row>
    <row r="4" spans="1:4" ht="13.5" customHeight="1">
      <c r="A4" s="27" t="str">
        <f>'Resum mensual'!B1</f>
        <v>SUBVENC. DIPUTACIÓ DE BARCELONA</v>
      </c>
      <c r="B4" s="30">
        <f>'Resum mensual'!B14</f>
        <v>0</v>
      </c>
      <c r="C4" s="33"/>
      <c r="D4" s="36"/>
    </row>
    <row r="5" spans="1:4" ht="13.5" customHeight="1">
      <c r="A5" s="27" t="str">
        <f>'Resum mensual'!C1</f>
        <v>SUBVENC. AJUNTAMENT</v>
      </c>
      <c r="B5" s="30">
        <f>'Resum mensual'!C14</f>
        <v>0</v>
      </c>
      <c r="C5" s="33"/>
      <c r="D5" s="36"/>
    </row>
    <row r="6" spans="1:4" ht="13.5" customHeight="1">
      <c r="A6" s="27" t="str">
        <f>'Resum mensual'!D1</f>
        <v>SUBVENC. ACOLLIDA</v>
      </c>
      <c r="B6" s="30">
        <f>'Resum mensual'!D14</f>
        <v>2360</v>
      </c>
      <c r="C6" s="33"/>
      <c r="D6" s="54"/>
    </row>
    <row r="7" spans="1:4" ht="13.5" customHeight="1">
      <c r="A7" s="27" t="str">
        <f>'Resum mensual'!E1</f>
        <v>SUBVENC. EXTRAESCOLARS</v>
      </c>
      <c r="B7" s="30">
        <f>'Resum mensual'!E14</f>
        <v>1720</v>
      </c>
      <c r="C7" s="33"/>
      <c r="D7" s="36"/>
    </row>
    <row r="8" spans="1:4" ht="13.5" customHeight="1">
      <c r="A8" s="27" t="str">
        <f>'Resum mensual'!F1</f>
        <v>SUBVENC. ESCOLES OBERTES</v>
      </c>
      <c r="B8" s="30">
        <f>'Resum mensual'!F14</f>
        <v>255</v>
      </c>
      <c r="C8" s="33"/>
      <c r="D8" s="36"/>
    </row>
    <row r="9" spans="1:4" ht="13.5" customHeight="1">
      <c r="A9" s="25" t="s">
        <v>845</v>
      </c>
      <c r="B9" s="38">
        <f>'Resum mensual'!G14</f>
        <v>5775</v>
      </c>
      <c r="C9" s="26"/>
      <c r="D9" s="37"/>
    </row>
    <row r="10" spans="1:4" ht="13.5" customHeight="1">
      <c r="A10" s="25" t="s">
        <v>166</v>
      </c>
      <c r="B10" s="38">
        <f>SUM(B11:B16)</f>
        <v>25163.140000000003</v>
      </c>
      <c r="C10" s="26" t="s">
        <v>166</v>
      </c>
      <c r="D10" s="37">
        <f>SUM(D11:D16)/(-1)</f>
        <v>24911.180574851092</v>
      </c>
    </row>
    <row r="11" spans="1:4" ht="13.5" customHeight="1">
      <c r="A11" s="29" t="str">
        <f>'Resum mensual'!H1</f>
        <v>EXTRAESC. INFANTILS</v>
      </c>
      <c r="B11" s="30">
        <f>'Resum mensual'!H14</f>
        <v>18874.400000000001</v>
      </c>
      <c r="C11" s="28" t="str">
        <f>'Resum mensual'!AC1</f>
        <v>NÒMINES EXTRAESC. INFANT.</v>
      </c>
      <c r="D11" s="35">
        <f>'Resum mensual'!AC14</f>
        <v>-14430.439999999999</v>
      </c>
    </row>
    <row r="12" spans="1:4" ht="13.5" customHeight="1">
      <c r="A12" s="29"/>
      <c r="B12" s="30"/>
      <c r="C12" s="28" t="str">
        <f>'Resum mensual'!AD1</f>
        <v>SS IMPOSTOS EXTRAESC. INFANT.</v>
      </c>
      <c r="D12" s="35">
        <f>'Resum mensual'!AD14</f>
        <v>-4434.6505748510954</v>
      </c>
    </row>
    <row r="13" spans="1:4" ht="13.5" customHeight="1">
      <c r="A13" s="29" t="str">
        <f>'Resum mensual'!J1</f>
        <v>EXTRAESC. ADULTS</v>
      </c>
      <c r="B13" s="30">
        <f>'Resum mensual'!J14</f>
        <v>3719.4</v>
      </c>
      <c r="C13" s="28" t="str">
        <f>'Resum mensual'!AE1</f>
        <v>NÒMINES EXTRAESC. ADULTS</v>
      </c>
      <c r="D13" s="35">
        <f>'Resum mensual'!AE14</f>
        <v>-2193.5</v>
      </c>
    </row>
    <row r="14" spans="1:4" ht="13.5" customHeight="1">
      <c r="A14" s="29"/>
      <c r="B14" s="30"/>
      <c r="C14" s="28" t="str">
        <f>'Resum mensual'!AF1</f>
        <v>SS IMPOSTOS EXTRAESC. ADULTS</v>
      </c>
      <c r="D14" s="35">
        <f>'Resum mensual'!AF14</f>
        <v>0</v>
      </c>
    </row>
    <row r="15" spans="1:4" ht="13.5" customHeight="1">
      <c r="A15" s="29"/>
      <c r="B15" s="30"/>
      <c r="C15" s="28" t="str">
        <f>'Resum mensual'!AG1</f>
        <v>MAT. EXTRAESC.</v>
      </c>
      <c r="D15" s="35">
        <f>'Resum mensual'!AG14</f>
        <v>-1283.25</v>
      </c>
    </row>
    <row r="16" spans="1:4" ht="13.5" customHeight="1">
      <c r="A16" s="29" t="str">
        <f>'Resum mensual'!I1</f>
        <v>PISCINA CANET</v>
      </c>
      <c r="B16" s="30">
        <f>'Resum mensual'!I14</f>
        <v>2569.34</v>
      </c>
      <c r="C16" s="28" t="str">
        <f>'Resum mensual'!AH1</f>
        <v>PISCINA CANET</v>
      </c>
      <c r="D16" s="35">
        <f>'Resum mensual'!AH14</f>
        <v>-2569.34</v>
      </c>
    </row>
    <row r="17" spans="1:4" ht="13.5" customHeight="1">
      <c r="A17" s="25" t="s">
        <v>86</v>
      </c>
      <c r="B17" s="38">
        <f>SUM(B18:B20)</f>
        <v>13617.25</v>
      </c>
      <c r="C17" s="26" t="s">
        <v>86</v>
      </c>
      <c r="D17" s="37">
        <f>SUM(D18:D20)/(-1)</f>
        <v>8324.6037898110117</v>
      </c>
    </row>
    <row r="18" spans="1:4" ht="13.5" customHeight="1">
      <c r="A18" s="29" t="str">
        <f>'Resum mensual'!K1</f>
        <v>ACOLLIDA MATINAL</v>
      </c>
      <c r="B18" s="30">
        <f>'Resum mensual'!K14</f>
        <v>10550</v>
      </c>
      <c r="C18" s="28" t="str">
        <f>'Resum mensual'!AI1</f>
        <v>NÒMINES ACOLL LUDOT</v>
      </c>
      <c r="D18" s="35">
        <f>'Resum mensual'!AI14</f>
        <v>-5945.3850000000002</v>
      </c>
    </row>
    <row r="19" spans="1:4" ht="13.5" customHeight="1">
      <c r="A19" s="29" t="str">
        <f>'Resum mensual'!L1</f>
        <v>LUDOTECA</v>
      </c>
      <c r="B19" s="30">
        <f>'Resum mensual'!L14</f>
        <v>3067.25</v>
      </c>
      <c r="C19" s="28" t="str">
        <f>'Resum mensual'!AJ1</f>
        <v>SS IMPOSTOS ACOLL LUDOT</v>
      </c>
      <c r="D19" s="35">
        <f>'Resum mensual'!AJ14</f>
        <v>-2379.2187898110114</v>
      </c>
    </row>
    <row r="20" spans="1:4" ht="13.5" customHeight="1">
      <c r="A20" s="29"/>
      <c r="B20" s="30"/>
      <c r="C20" s="28" t="str">
        <f>'Resum mensual'!AM1</f>
        <v>MAT. LUDOTECA</v>
      </c>
      <c r="D20" s="35">
        <f>'Resum mensual'!AM14</f>
        <v>0</v>
      </c>
    </row>
    <row r="21" spans="1:4" ht="13.5" customHeight="1">
      <c r="A21" s="25" t="s">
        <v>87</v>
      </c>
      <c r="B21" s="38">
        <f>SUM(B22:B25)</f>
        <v>3504</v>
      </c>
      <c r="C21" s="26" t="s">
        <v>87</v>
      </c>
      <c r="D21" s="37">
        <f>SUM(D22:D25)/(-1)</f>
        <v>3283.16</v>
      </c>
    </row>
    <row r="22" spans="1:4" ht="13.5" customHeight="1">
      <c r="A22" s="29" t="str">
        <f>'Resum mensual'!M1</f>
        <v>CASAL SETEMBRE</v>
      </c>
      <c r="B22" s="30">
        <f>'Resum mensual'!M14</f>
        <v>0</v>
      </c>
      <c r="C22" s="28" t="str">
        <f>'Resum mensual'!AN1</f>
        <v>CASAL SETEMBRE</v>
      </c>
      <c r="D22" s="35">
        <f>'Resum mensual'!AN14</f>
        <v>0</v>
      </c>
    </row>
    <row r="23" spans="1:4" ht="13.5" customHeight="1">
      <c r="A23" s="29" t="str">
        <f>'Resum mensual'!N1</f>
        <v>CASAL NADAL</v>
      </c>
      <c r="B23" s="30">
        <f>'Resum mensual'!N14</f>
        <v>0</v>
      </c>
      <c r="C23" s="28" t="str">
        <f>'Resum mensual'!AO1</f>
        <v>CASAL NADAL</v>
      </c>
      <c r="D23" s="35">
        <f>'Resum mensual'!AO14</f>
        <v>0</v>
      </c>
    </row>
    <row r="24" spans="1:4" ht="13.5" customHeight="1">
      <c r="A24" s="29" t="str">
        <f>'Resum mensual'!O1</f>
        <v>CASAL S. BLANCA</v>
      </c>
      <c r="B24" s="30">
        <f>'Resum mensual'!O14</f>
        <v>3504</v>
      </c>
      <c r="C24" s="28" t="str">
        <f>'Resum mensual'!AP1</f>
        <v>CASAL S. BLANCA</v>
      </c>
      <c r="D24" s="35">
        <f>'Resum mensual'!AP14</f>
        <v>-3283.16</v>
      </c>
    </row>
    <row r="25" spans="1:4" ht="13.5" customHeight="1">
      <c r="A25" s="29" t="str">
        <f>'Resum mensual'!P1</f>
        <v>CASAL JUNY</v>
      </c>
      <c r="B25" s="30">
        <f>'Resum mensual'!P14</f>
        <v>0</v>
      </c>
      <c r="C25" s="28" t="str">
        <f>'Resum mensual'!AQ1</f>
        <v>CASAL JUNY</v>
      </c>
      <c r="D25" s="35">
        <f>'Resum mensual'!AQ14</f>
        <v>0</v>
      </c>
    </row>
    <row r="26" spans="1:4" ht="13.5" customHeight="1">
      <c r="A26" s="25" t="s">
        <v>80</v>
      </c>
      <c r="B26" s="38">
        <f>SUM(B27:B32)</f>
        <v>1316.2499999999998</v>
      </c>
      <c r="C26" s="26" t="s">
        <v>80</v>
      </c>
      <c r="D26" s="37">
        <f>SUM(D27:D32)/(-1)</f>
        <v>2563.13</v>
      </c>
    </row>
    <row r="27" spans="1:4" ht="13.5" customHeight="1">
      <c r="A27" s="29" t="str">
        <f>'Resum mensual'!Q1</f>
        <v>CASTANYADA</v>
      </c>
      <c r="B27" s="30">
        <f>'Resum mensual'!Q14</f>
        <v>192</v>
      </c>
      <c r="C27" s="28" t="str">
        <f>'Resum mensual'!AR1</f>
        <v>CASTANYADA</v>
      </c>
      <c r="D27" s="35">
        <f>'Resum mensual'!AR14</f>
        <v>-195.64</v>
      </c>
    </row>
    <row r="28" spans="1:4" ht="13.5" customHeight="1">
      <c r="A28" s="29" t="str">
        <f>'Resum mensual'!R1</f>
        <v>NADAL</v>
      </c>
      <c r="B28" s="30">
        <f>'Resum mensual'!R14</f>
        <v>0</v>
      </c>
      <c r="C28" s="28" t="str">
        <f>'Resum mensual'!AS1</f>
        <v>NADAL</v>
      </c>
      <c r="D28" s="35">
        <f>'Resum mensual'!AS14</f>
        <v>-192.57999999999998</v>
      </c>
    </row>
    <row r="29" spans="1:4" ht="13.5" customHeight="1">
      <c r="A29" s="29" t="str">
        <f>'Resum mensual'!S1</f>
        <v>DVD NADAL</v>
      </c>
      <c r="B29" s="30">
        <f>'Resum mensual'!S14</f>
        <v>354</v>
      </c>
      <c r="C29" s="28" t="str">
        <f>'Resum mensual'!AT1</f>
        <v>DVD NADAL</v>
      </c>
      <c r="D29" s="35">
        <f>'Resum mensual'!AT14</f>
        <v>-525</v>
      </c>
    </row>
    <row r="30" spans="1:4" ht="13.5" customHeight="1">
      <c r="A30" s="29" t="str">
        <f>'Resum mensual'!T1</f>
        <v>CARNAVAL</v>
      </c>
      <c r="B30" s="30">
        <f>'Resum mensual'!T14</f>
        <v>0</v>
      </c>
      <c r="C30" s="151" t="str">
        <f>'Resum mensual'!AU1</f>
        <v>CARNAVAL</v>
      </c>
      <c r="D30" s="35">
        <f>'Resum mensual'!AU14</f>
        <v>0</v>
      </c>
    </row>
    <row r="31" spans="1:4" ht="13.5" customHeight="1">
      <c r="A31" s="29" t="str">
        <f>'Resum mensual'!U1</f>
        <v>SANT JORDI</v>
      </c>
      <c r="B31" s="30">
        <f>'Resum mensual'!U14</f>
        <v>0</v>
      </c>
      <c r="C31" s="28" t="str">
        <f>'Resum mensual'!AV1</f>
        <v>SANT JORDI</v>
      </c>
      <c r="D31" s="35">
        <f>'Resum mensual'!AV14</f>
        <v>0</v>
      </c>
    </row>
    <row r="32" spans="1:4" ht="13.5" customHeight="1">
      <c r="A32" s="29" t="str">
        <f>'Resum mensual'!V1</f>
        <v>FINAL DE CURS</v>
      </c>
      <c r="B32" s="30">
        <f>'Resum mensual'!V14</f>
        <v>770.24999999999977</v>
      </c>
      <c r="C32" s="28" t="str">
        <f>'Resum mensual'!AW1</f>
        <v xml:space="preserve">FINAL DE CURS </v>
      </c>
      <c r="D32" s="35">
        <f>'Resum mensual'!AW14</f>
        <v>-1649.91</v>
      </c>
    </row>
    <row r="33" spans="1:4" ht="13.5" customHeight="1">
      <c r="A33" s="25" t="s">
        <v>36</v>
      </c>
      <c r="B33" s="38">
        <f>SUM(B34)</f>
        <v>22.5</v>
      </c>
      <c r="C33" s="26" t="s">
        <v>36</v>
      </c>
      <c r="D33" s="37">
        <f>SUM(D34)</f>
        <v>0</v>
      </c>
    </row>
    <row r="34" spans="1:4" ht="13.5" customHeight="1">
      <c r="A34" s="29" t="str">
        <f>'Resum mensual'!W1</f>
        <v>BOC'N ROLL</v>
      </c>
      <c r="B34" s="30">
        <f>'Resum mensual'!W14</f>
        <v>22.5</v>
      </c>
      <c r="C34" s="28" t="str">
        <f>'Resum mensual'!AX1</f>
        <v>BOC'N ROLL</v>
      </c>
      <c r="D34" s="35">
        <f>'Resum mensual'!AX14</f>
        <v>0</v>
      </c>
    </row>
    <row r="35" spans="1:4" ht="13.5" customHeight="1">
      <c r="A35" s="25" t="str">
        <f>'Resum mensual'!Y1</f>
        <v>LLIBRES TEXT</v>
      </c>
      <c r="B35" s="38">
        <f>'Resum mensual'!Y14</f>
        <v>20290.48</v>
      </c>
      <c r="C35" s="26" t="str">
        <f>'Resum mensual'!BC1</f>
        <v>LLIBRES TEXT</v>
      </c>
      <c r="D35" s="37">
        <f>('Resum mensual'!BC14)/(-1)</f>
        <v>18056.850000000002</v>
      </c>
    </row>
    <row r="36" spans="1:4" ht="13.5" customHeight="1">
      <c r="A36" s="25"/>
      <c r="B36" s="38"/>
      <c r="C36" s="26" t="s">
        <v>29</v>
      </c>
      <c r="D36" s="37">
        <f>SUM(D37:D37)/(-1)</f>
        <v>2030.31</v>
      </c>
    </row>
    <row r="37" spans="1:4" ht="13.5" customHeight="1">
      <c r="A37" s="31"/>
      <c r="B37" s="32"/>
      <c r="C37" s="28" t="str">
        <f>'Resum mensual'!BE1</f>
        <v>GESTORIA</v>
      </c>
      <c r="D37" s="35">
        <f>'Resum mensual'!BE14</f>
        <v>-2030.31</v>
      </c>
    </row>
    <row r="38" spans="1:4" ht="13.5" customHeight="1">
      <c r="A38" s="25"/>
      <c r="B38" s="38"/>
      <c r="C38" s="26" t="s">
        <v>79</v>
      </c>
      <c r="D38" s="37">
        <f>SUM(D39:D42)/(-1)</f>
        <v>14174.809689864916</v>
      </c>
    </row>
    <row r="39" spans="1:4" ht="13.5" customHeight="1">
      <c r="A39" s="55"/>
      <c r="B39" s="56"/>
      <c r="C39" s="28" t="str">
        <f>'Resum mensual'!AK1</f>
        <v>NÒMINES TEI</v>
      </c>
      <c r="D39" s="35">
        <f>'Resum mensual'!AK14</f>
        <v>-6144.0750000000007</v>
      </c>
    </row>
    <row r="40" spans="1:4" ht="13.5" customHeight="1">
      <c r="A40" s="55"/>
      <c r="B40" s="56"/>
      <c r="C40" s="28" t="str">
        <f>'Resum mensual'!AL1</f>
        <v>SS IMPOSTOS TEI</v>
      </c>
      <c r="D40" s="35">
        <f>'Resum mensual'!AL14</f>
        <v>-2385.7646898649168</v>
      </c>
    </row>
    <row r="41" spans="1:4" ht="13.5" customHeight="1">
      <c r="A41" s="55"/>
      <c r="B41" s="56"/>
      <c r="C41" s="28" t="str">
        <f>'Resum mensual'!BP1</f>
        <v>RENTING FOTOC.</v>
      </c>
      <c r="D41" s="35">
        <f>'Resum mensual'!BP14</f>
        <v>-2279.7599999999998</v>
      </c>
    </row>
    <row r="42" spans="1:4" ht="13.5" customHeight="1">
      <c r="A42" s="34"/>
      <c r="B42" s="32"/>
      <c r="C42" s="28" t="str">
        <f>'Resum mensual'!BG1</f>
        <v>ALTRES INVERSIÓ ESCOLA</v>
      </c>
      <c r="D42" s="35">
        <f>'Resum mensual'!BG14</f>
        <v>-3365.21</v>
      </c>
    </row>
    <row r="43" spans="1:4" ht="13.5" customHeight="1">
      <c r="A43" s="25"/>
      <c r="B43" s="38"/>
      <c r="C43" s="26" t="s">
        <v>37</v>
      </c>
      <c r="D43" s="37">
        <f>SUM(D44:D48)/(-1)</f>
        <v>366.27999999999992</v>
      </c>
    </row>
    <row r="44" spans="1:4" ht="13.5" customHeight="1">
      <c r="A44" s="31"/>
      <c r="B44" s="32"/>
      <c r="C44" s="28" t="str">
        <f>'Resum mensual'!BI1</f>
        <v>COMIS. TRANSF.</v>
      </c>
      <c r="D44" s="35">
        <f>'Resum mensual'!BI14</f>
        <v>-30.130000000000003</v>
      </c>
    </row>
    <row r="45" spans="1:4" ht="13.5" customHeight="1">
      <c r="A45" s="31"/>
      <c r="B45" s="32"/>
      <c r="C45" s="28" t="str">
        <f>'Resum mensual'!BJ1</f>
        <v>COMIS. REBUTS</v>
      </c>
      <c r="D45" s="35">
        <f>'Resum mensual'!BJ14</f>
        <v>-264.79999999999995</v>
      </c>
    </row>
    <row r="46" spans="1:4" ht="13.5" customHeight="1">
      <c r="A46" s="31"/>
      <c r="B46" s="32"/>
      <c r="C46" s="28" t="str">
        <f>'Resum mensual'!BK1</f>
        <v>COMIS. CORREU</v>
      </c>
      <c r="D46" s="35">
        <f>'Resum mensual'!BK14</f>
        <v>-3.0799999999999987</v>
      </c>
    </row>
    <row r="47" spans="1:4" ht="13.5" customHeight="1">
      <c r="A47" s="31"/>
      <c r="B47" s="32"/>
      <c r="C47" s="28" t="str">
        <f>'Resum mensual'!BL1</f>
        <v>IMPOSTOS SOBRE COMISSIÓ</v>
      </c>
      <c r="D47" s="35">
        <f>'Resum mensual'!BL14</f>
        <v>-48.269999999999996</v>
      </c>
    </row>
    <row r="48" spans="1:4" ht="13.5" customHeight="1">
      <c r="A48" s="31"/>
      <c r="B48" s="32"/>
      <c r="C48" s="28" t="str">
        <f>'Resum mensual'!BM1</f>
        <v>COMIS. MANT.</v>
      </c>
      <c r="D48" s="35">
        <f>'Resum mensual'!BM14</f>
        <v>-20</v>
      </c>
    </row>
    <row r="49" spans="1:4" ht="13.5" customHeight="1">
      <c r="A49" s="25"/>
      <c r="B49" s="38"/>
      <c r="C49" s="26" t="s">
        <v>843</v>
      </c>
      <c r="D49" s="37">
        <f>'Resum mensual'!BD14</f>
        <v>0</v>
      </c>
    </row>
    <row r="50" spans="1:4" ht="13.5" customHeight="1">
      <c r="A50" s="25"/>
      <c r="B50" s="38"/>
      <c r="C50" s="26" t="s">
        <v>844</v>
      </c>
      <c r="D50" s="37">
        <f>'Resum mensual'!BN14/(-1)</f>
        <v>246.97</v>
      </c>
    </row>
    <row r="51" spans="1:4" ht="13.5" customHeight="1">
      <c r="A51" s="25"/>
      <c r="B51" s="38"/>
      <c r="C51" s="26" t="s">
        <v>47</v>
      </c>
      <c r="D51" s="37">
        <f>'Resum mensual'!BO14/(-1)</f>
        <v>465.24000000000007</v>
      </c>
    </row>
    <row r="52" spans="1:4" ht="13.5" customHeight="1">
      <c r="A52" s="25"/>
      <c r="B52" s="38"/>
      <c r="C52" s="26" t="s">
        <v>67</v>
      </c>
      <c r="D52" s="37">
        <f>'Resum mensual'!BQ14/(-1)</f>
        <v>627.28</v>
      </c>
    </row>
    <row r="53" spans="1:4" ht="13.5" customHeight="1">
      <c r="A53" s="25"/>
      <c r="B53" s="38"/>
      <c r="C53" s="26" t="s">
        <v>96</v>
      </c>
      <c r="D53" s="37">
        <f>'Resum mensual'!BF14/(-1)</f>
        <v>11</v>
      </c>
    </row>
    <row r="54" spans="1:4" ht="13.5" customHeight="1">
      <c r="A54" s="25"/>
      <c r="B54" s="38"/>
      <c r="C54" s="26" t="s">
        <v>66</v>
      </c>
      <c r="D54" s="37">
        <f>'Resum mensual'!BR14/(-1)</f>
        <v>120</v>
      </c>
    </row>
    <row r="55" spans="1:4" ht="13.5" customHeight="1">
      <c r="A55" s="25"/>
      <c r="B55" s="38"/>
      <c r="C55" s="26" t="s">
        <v>31</v>
      </c>
      <c r="D55" s="37">
        <f>'Resum mensual'!BS14/(-1)</f>
        <v>60</v>
      </c>
    </row>
    <row r="56" spans="1:4" ht="13.5" customHeight="1">
      <c r="A56" s="23" t="s">
        <v>108</v>
      </c>
      <c r="B56" s="15">
        <f>B3+B9+B10+B17+B21+B26+B33+B35</f>
        <v>74023.62</v>
      </c>
      <c r="C56" s="24" t="s">
        <v>32</v>
      </c>
      <c r="D56" s="155">
        <f>D10+D17+D21+D26+D33+D35+D36+D38+D43+D50+D51+D52+D53+D54+D55</f>
        <v>75240.814054527014</v>
      </c>
    </row>
    <row r="57" spans="1:4" ht="15" customHeight="1">
      <c r="A57" s="27" t="s">
        <v>864</v>
      </c>
      <c r="B57" s="30">
        <v>1720</v>
      </c>
      <c r="C57" s="28" t="s">
        <v>860</v>
      </c>
      <c r="D57" s="156">
        <v>23.54</v>
      </c>
    </row>
    <row r="58" spans="1:4" ht="15" customHeight="1">
      <c r="A58" s="27"/>
      <c r="B58" s="30"/>
      <c r="C58" s="28" t="s">
        <v>863</v>
      </c>
      <c r="D58" s="156">
        <f>B59-D56-D57</f>
        <v>479.26594547298095</v>
      </c>
    </row>
    <row r="59" spans="1:4" ht="15" customHeight="1">
      <c r="A59" s="23" t="s">
        <v>865</v>
      </c>
      <c r="B59" s="15">
        <f>SUM(B56:B58)</f>
        <v>75743.62</v>
      </c>
      <c r="C59" s="24" t="s">
        <v>865</v>
      </c>
      <c r="D59" s="155">
        <f>SUM(D56:D58)</f>
        <v>75743.62</v>
      </c>
    </row>
    <row r="60" spans="1:4" ht="15" customHeight="1"/>
    <row r="61" spans="1:4" ht="15" customHeight="1">
      <c r="B61" s="98"/>
    </row>
    <row r="62" spans="1:4">
      <c r="C62" s="152"/>
      <c r="D62" s="152"/>
    </row>
  </sheetData>
  <mergeCells count="3">
    <mergeCell ref="A1:D1"/>
    <mergeCell ref="A2:B2"/>
    <mergeCell ref="C2:D2"/>
  </mergeCells>
  <pageMargins left="0.70866141732283472" right="0.70866141732283472" top="0.15748031496062992" bottom="0.35433070866141736" header="0.31496062992125984" footer="0.31496062992125984"/>
  <pageSetup paperSize="9" scale="9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8</vt:i4>
      </vt:variant>
      <vt:variant>
        <vt:lpstr>Intervals amb nom</vt:lpstr>
      </vt:variant>
      <vt:variant>
        <vt:i4>2</vt:i4>
      </vt:variant>
    </vt:vector>
  </HeadingPairs>
  <TitlesOfParts>
    <vt:vector size="10" baseType="lpstr">
      <vt:lpstr>Mov.tot</vt:lpstr>
      <vt:lpstr>BS</vt:lpstr>
      <vt:lpstr>XTERE</vt:lpstr>
      <vt:lpstr>XROSE</vt:lpstr>
      <vt:lpstr>Resum mensual</vt:lpstr>
      <vt:lpstr>Saldo</vt:lpstr>
      <vt:lpstr>ESTAT COMPTES 2009-2010</vt:lpstr>
      <vt:lpstr>ESTAT COMPTES 2010-2011</vt:lpstr>
      <vt:lpstr>Mov.tot!Títols_per_imprimir</vt:lpstr>
      <vt:lpstr>'Resum mensual'!Títols_per_imprimir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2014-02-05T12:29:25Z</dcterms:modified>
</cp:coreProperties>
</file>